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CF09DEF8-097E-4416-87A9-4EB60B71CEDB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4" l="1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87" i="4" l="1"/>
  <c r="F87" i="4"/>
  <c r="D87" i="4"/>
  <c r="E86" i="4"/>
  <c r="H86" i="4" s="1"/>
  <c r="E85" i="4"/>
  <c r="H85" i="4" s="1"/>
  <c r="E84" i="4"/>
  <c r="H84" i="4" s="1"/>
  <c r="E83" i="4"/>
  <c r="H83" i="4" s="1"/>
  <c r="E82" i="4"/>
  <c r="H82" i="4" s="1"/>
  <c r="E81" i="4"/>
  <c r="H81" i="4" s="1"/>
  <c r="E80" i="4"/>
  <c r="H80" i="4" s="1"/>
  <c r="C87" i="4"/>
  <c r="G73" i="4"/>
  <c r="F73" i="4"/>
  <c r="E72" i="4"/>
  <c r="H72" i="4" s="1"/>
  <c r="E71" i="4"/>
  <c r="H71" i="4" s="1"/>
  <c r="E70" i="4"/>
  <c r="H70" i="4" s="1"/>
  <c r="E69" i="4"/>
  <c r="H69" i="4" s="1"/>
  <c r="D73" i="4"/>
  <c r="C73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2" i="4"/>
  <c r="F62" i="4"/>
  <c r="D62" i="4"/>
  <c r="C62" i="4"/>
  <c r="H73" i="4" l="1"/>
  <c r="H87" i="4"/>
  <c r="E73" i="4"/>
  <c r="E87" i="4"/>
  <c r="H62" i="4"/>
  <c r="E62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5" i="6"/>
  <c r="H74" i="6"/>
  <c r="H60" i="6"/>
  <c r="H50" i="6"/>
  <c r="H42" i="6"/>
  <c r="E76" i="6"/>
  <c r="H76" i="6" s="1"/>
  <c r="E75" i="6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69" i="6" l="1"/>
  <c r="H69" i="6" s="1"/>
  <c r="E57" i="6"/>
  <c r="H57" i="6" s="1"/>
  <c r="E53" i="6"/>
  <c r="H53" i="6" s="1"/>
  <c r="E43" i="6"/>
  <c r="H43" i="6" s="1"/>
  <c r="E33" i="6"/>
  <c r="H33" i="6" s="1"/>
  <c r="E23" i="6"/>
  <c r="H23" i="6" s="1"/>
  <c r="E13" i="6"/>
  <c r="H13" i="6" s="1"/>
  <c r="C77" i="6"/>
  <c r="D77" i="6"/>
  <c r="E5" i="6"/>
  <c r="F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<sst xmlns="http://schemas.openxmlformats.org/spreadsheetml/2006/main" count="251" uniqueCount="190">
  <si>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</si>
  <si>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</si>
  <si>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</si>
  <si>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</si>
  <si>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</si>
  <si>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</si>
  <si>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</si>
  <si>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</si>
  <si>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</si>
  <si>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</si>
  <si>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</si>
  <si>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</si>
  <si>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</si>
  <si>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</si>
  <si>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</si>
  <si>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</si>
  <si>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</si>
  <si>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</si>
  <si>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</si>
  <si>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</si>
  <si>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</si>
  <si>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</si>
  <si>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</si>
  <si>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</si>
  <si>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</si>
  <si>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</si>
  <si>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</si>
  <si>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</si>
  <si>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</si>
  <si>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</si>
  <si>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</si>
  <si>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</si>
  <si>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</si>
  <si>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</si>
  <si>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</si>
  <si>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</si>
  <si>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</si>
  <si>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</si>
  <si>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</si>
  <si>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</si>
  <si>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</si>
  <si>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</si>
  <si>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</si>
  <si>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</si>
  <si>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</si>
  <si>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</si>
  <si>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</si>
  <si>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</si>
  <si>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</si>
  <si>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</si>
  <si>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</si>
  <si>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</si>
  <si>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</si>
  <si>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</si>
  <si>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</si>
  <si>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</si>
  <si>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</si>
  <si>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</si>
  <si>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</si>
  <si>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</si>
  <si>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</si>
  <si>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</si>
  <si>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</si>
  <si>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</si>
  <si>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</si>
  <si>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</si>
  <si>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</si>
  <si>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</si>
  <si>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</si>
  <si>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</si>
  <si>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</si>
  <si>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</si>
  <si>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</si>
  <si>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</si>
  <si>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</si>
  <si>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</si>
  <si>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</si>
  <si>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</si>
  <si>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</si>
  <si>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</si>
  <si>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</si>
  <si>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</si>
  <si>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</si>
  <si>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</si>
  <si>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</si>
  <si>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</si>
  <si>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</si>
  <si>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</si>
  <si>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</si>
  <si>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</si>
  <si>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</si>
  <si>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</si>
  <si>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</si>
  <si>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</si>
  <si>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</si>
  <si>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</si>
  <si>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</si>
  <si>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</si>
  <si>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</si>
  <si>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</si>
  <si>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</si>
  <si>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</si>
  <si>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</si>
  <si>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</si>
  <si>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</si>
  <si>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</si>
  <si>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</si>
  <si>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</si>
  <si>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</si>
  <si>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</si>
  <si>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</si>
  <si>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</si>
  <si>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</si>
  <si>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</si>
  <si>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</si>
  <si>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</si>
  <si>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</si>
  <si>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</si>
  <si>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</si>
  <si>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</si>
  <si>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</si>
  <si>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</si>
  <si>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</si>
  <si>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</si>
  <si>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</si>
  <si>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</si>
  <si>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</si>
  <si>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</si>
  <si>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</si>
  <si>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</si>
  <si>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Silao de la Victoria
Estado Analítico del Ejercicio del Presupuesto de Egresos
Clasificación por Objeto del Gasto (Capítulo y Concepto)
Del 1 de Enero al 31 de Marzo de 2022</t>
  </si>
  <si>
    <t>Municipio de Silao de la Victoria
Estado Analítico del Ejercicio del Presupuesto de Egresos
Clasificación Económica (por Tipo de Gasto)
Del 1 de Enero al 31 de Marzo de 2022</t>
  </si>
  <si>
    <t>31111-0101 PRESIDENCIA MUNICIPAL</t>
  </si>
  <si>
    <t>31111-0102 SINDICATURA Y REGIDURIA</t>
  </si>
  <si>
    <t>31111-0103 SECRETARIA PARTICULAR</t>
  </si>
  <si>
    <t>31111-0104 UNIDAD DE ACCESO A LA INFORMA</t>
  </si>
  <si>
    <t>31111-0105 JUZGADO MUNICIPAL</t>
  </si>
  <si>
    <t>31111-0106 COMUNICACION SOCIAL Y EVENTOS</t>
  </si>
  <si>
    <t>31111-0107 SECRETARIA EJECUTIVA</t>
  </si>
  <si>
    <t>31111-0109 ATENCIÓN CIUDADANA</t>
  </si>
  <si>
    <t>31111-0110 JEFATURA DE GABINETE</t>
  </si>
  <si>
    <t>31111-0201 SRIA. DEL H. AYUNTAMIENTO</t>
  </si>
  <si>
    <t>31111-0202 DEPARTAMENTO DE FISCALIZACION</t>
  </si>
  <si>
    <t>31111-0203 OFICINA DE RECLUTAMIENTO</t>
  </si>
  <si>
    <t>31111-0204 ASUNTOS JURIDICOS</t>
  </si>
  <si>
    <t>31111-0205 ASUNTOS INTERNOS</t>
  </si>
  <si>
    <t>31111-0206 ARCHIVO MUNICIPAL</t>
  </si>
  <si>
    <t>31111-0207 DERECHOS HUMANOS</t>
  </si>
  <si>
    <t>31111-0301 TESORERIA</t>
  </si>
  <si>
    <t>31111-0302 DIRECCION DE INGRESOS</t>
  </si>
  <si>
    <t>31111-0303 DIRECCION DE EGRESOS</t>
  </si>
  <si>
    <t>31111-0304 DEPARTAMENTO DE ADQUISICIONES</t>
  </si>
  <si>
    <t>31111-0305 DEPARTAMENTO DE RECURSOS HUMA</t>
  </si>
  <si>
    <t>31111-0306 DEPARTAMENTO DE SERVICIOS MED</t>
  </si>
  <si>
    <t>31111-0307 DEPARTAMENTO DE INFORMATICA</t>
  </si>
  <si>
    <t>31111-0308 CATASTRO</t>
  </si>
  <si>
    <t>31111-0309 IMPUESTOS INMOBILIARIOS</t>
  </si>
  <si>
    <t>31111-0310 EJECUCIÓN FISCAL</t>
  </si>
  <si>
    <t>31111-0311 OFICIALIA MAYOR</t>
  </si>
  <si>
    <t>31111-0401 DIRECCION DE SERVICIOS PUBLIC</t>
  </si>
  <si>
    <t>31111-0402 LIMPIA</t>
  </si>
  <si>
    <t>31111-0403 PARQUES Y JARDINES</t>
  </si>
  <si>
    <t>31111-0404 MERCADOS</t>
  </si>
  <si>
    <t>31111-0405 RASTRO</t>
  </si>
  <si>
    <t>31111-0406 PANTEONES</t>
  </si>
  <si>
    <t>31111-0407 ALUMBRADO PUBLICO</t>
  </si>
  <si>
    <t>31111-0501 DIRECCION DE DESARROLLO URBAN</t>
  </si>
  <si>
    <t>31111-0502 DIRECCION DE ECOLOGIA</t>
  </si>
  <si>
    <t>31111-0503 PLANEACION URBANA MUNICIPAL</t>
  </si>
  <si>
    <t>31111-0601 DIRECCION DE FOMENTO ECONOMIC</t>
  </si>
  <si>
    <t>31111-0701 DIRECCION DE DESARROLLO SOCIA</t>
  </si>
  <si>
    <t>31111-0702 PROMOCIÓN RURAL</t>
  </si>
  <si>
    <t>31111-0703 COPLADEM</t>
  </si>
  <si>
    <t>31111-0801 DIRECCION DE EDUCACION Y CULT</t>
  </si>
  <si>
    <t>31111-0802 CASA DE LA CULTURA</t>
  </si>
  <si>
    <t>31111-0901 COMUDAJ</t>
  </si>
  <si>
    <t>31111-1001 DIRECCION GENERAL DE SEGURIDA</t>
  </si>
  <si>
    <t>31111-1002 SUBDIRECCION DE TRANSITO Y VI</t>
  </si>
  <si>
    <t>31111-1003 DEPARTAMENTO DE TRANSPORTE</t>
  </si>
  <si>
    <t>31111-1005 RECLUSORIO MUNICIPAL</t>
  </si>
  <si>
    <t>31111-1006 PROTECCION CIVIL</t>
  </si>
  <si>
    <t>31111-1007 CENTRAL DE EMERGECIAS 911</t>
  </si>
  <si>
    <t>31111-1008 DIRECCIÓN PREVENCIÓN DEL DELI</t>
  </si>
  <si>
    <t>31111-1101 OBRA PUBLICA</t>
  </si>
  <si>
    <t>31111-1201 CONTRALORIA MUNICIPAL</t>
  </si>
  <si>
    <t>31111-1301 INSTITUTO DE LA MUJER</t>
  </si>
  <si>
    <t>31111-1401 INSTITUTO MUNICIPAL DE LA JUV</t>
  </si>
  <si>
    <t>Municipio de Silao de la Victoria
Estado Analítico del Ejercicio del Presupuesto de Egresos
Clasificación Administrativa
Del 1 de Enero al 31 de Marzo de 2022</t>
  </si>
  <si>
    <t>Municipio de Silao de la Victoria
Estado Analítico del Ejercicio del Presupuesto de Egresos
Clasificación Administrativa (Sector Paraestatal)
Del 1 de Enero al 31 de Marzo de 2022</t>
  </si>
  <si>
    <t>Municipio de Silao de la Victoria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</si>
</sst>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8" fillId="3" borderId="2" xfId="9" applyFont="1" applyFill="1" applyBorder="1" applyAlignment="1">
      <alignment horizontal="center" vertical="center"/>
    </xf>
    <xf numFmtId="0" fontId="8" fillId="3" borderId="3" xfId="9" applyFont="1" applyFill="1" applyBorder="1" applyAlignment="1">
      <alignment horizontal="center" vertical="center"/>
    </xf>
    <xf numFmtId="4" fontId="8" fillId="3" borderId="12" xfId="9" applyNumberFormat="1" applyFont="1" applyFill="1" applyBorder="1" applyAlignment="1">
      <alignment horizontal="center" vertical="center" wrapText="1"/>
    </xf>
    <xf numFmtId="0" fontId="8" fillId="3" borderId="1" xfId="9" applyFont="1" applyFill="1" applyBorder="1" applyAlignment="1">
      <alignment horizontal="center" vertical="center"/>
    </xf>
    <xf numFmtId="0" fontId="8" fillId="3" borderId="4" xfId="9" applyFont="1" applyFill="1" applyBorder="1" applyAlignment="1">
      <alignment horizontal="center" vertical="center"/>
    </xf>
    <xf numFmtId="4" fontId="8" fillId="3" borderId="8" xfId="9" applyNumberFormat="1" applyFont="1" applyFill="1" applyBorder="1" applyAlignment="1">
      <alignment horizontal="center" vertical="center" wrapText="1"/>
    </xf>
    <xf numFmtId="4" fontId="8" fillId="3" borderId="13" xfId="9" applyNumberFormat="1" applyFont="1" applyFill="1" applyBorder="1" applyAlignment="1">
      <alignment horizontal="center" vertical="center" wrapText="1"/>
    </xf>
    <xf numFmtId="0" fontId="8" fillId="3" borderId="5" xfId="9" applyFont="1" applyFill="1" applyBorder="1" applyAlignment="1">
      <alignment horizontal="center" vertical="center"/>
    </xf>
    <xf numFmtId="0" fontId="8" fillId="3" borderId="7" xfId="9" applyFont="1" applyFill="1" applyBorder="1" applyAlignment="1">
      <alignment horizontal="center" vertical="center"/>
    </xf>
    <xf numFmtId="0" fontId="8" fillId="3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57150</xdr:rowOff>
    </xdr:from>
    <xdr:to>
      <xdr:col>1</xdr:col>
      <xdr:colOff>1922678</xdr:colOff>
      <xdr:row>0</xdr:row>
      <xdr:rowOff>521970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71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771525</xdr:colOff>
      <xdr:row>0</xdr:row>
      <xdr:rowOff>57150</xdr:rowOff>
    </xdr:from>
    <xdr:to>
      <xdr:col>6</xdr:col>
      <xdr:colOff>185779</xdr:colOff>
      <xdr:row>0</xdr:row>
      <xdr:rowOff>506730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5715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2605617</xdr:colOff>
      <xdr:row>90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725" y="1251585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4</xdr:col>
      <xdr:colOff>885825</xdr:colOff>
      <xdr:row>83</xdr:row>
      <xdr:rowOff>85725</xdr:rowOff>
    </xdr:from>
    <xdr:to>
      <xdr:col>7</xdr:col>
      <xdr:colOff>793790</xdr:colOff>
      <xdr:row>90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43700" y="1260157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0</xdr:row>
      <xdr:rowOff>57150</xdr:rowOff>
    </xdr:from>
    <xdr:to>
      <xdr:col>1</xdr:col>
      <xdr:colOff>1827428</xdr:colOff>
      <xdr:row>0</xdr:row>
      <xdr:rowOff>521970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571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257175</xdr:colOff>
      <xdr:row>0</xdr:row>
      <xdr:rowOff>47625</xdr:rowOff>
    </xdr:from>
    <xdr:to>
      <xdr:col>6</xdr:col>
      <xdr:colOff>719179</xdr:colOff>
      <xdr:row>0</xdr:row>
      <xdr:rowOff>497205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4762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2605617</xdr:colOff>
      <xdr:row>21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26574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4</xdr:col>
      <xdr:colOff>381000</xdr:colOff>
      <xdr:row>14</xdr:row>
      <xdr:rowOff>95250</xdr:rowOff>
    </xdr:from>
    <xdr:to>
      <xdr:col>7</xdr:col>
      <xdr:colOff>288965</xdr:colOff>
      <xdr:row>21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19700" y="27527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66675</xdr:rowOff>
    </xdr:from>
    <xdr:to>
      <xdr:col>1</xdr:col>
      <xdr:colOff>2713253</xdr:colOff>
      <xdr:row>0</xdr:row>
      <xdr:rowOff>531495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6667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533400</xdr:colOff>
      <xdr:row>0</xdr:row>
      <xdr:rowOff>0</xdr:rowOff>
    </xdr:from>
    <xdr:to>
      <xdr:col>5</xdr:col>
      <xdr:colOff>995404</xdr:colOff>
      <xdr:row>0</xdr:row>
      <xdr:rowOff>449580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2605617</xdr:colOff>
      <xdr:row>100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" y="1503045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3</xdr:col>
      <xdr:colOff>714375</xdr:colOff>
      <xdr:row>93</xdr:row>
      <xdr:rowOff>47625</xdr:rowOff>
    </xdr:from>
    <xdr:to>
      <xdr:col>6</xdr:col>
      <xdr:colOff>622340</xdr:colOff>
      <xdr:row>100</xdr:row>
      <xdr:rowOff>85725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438900" y="1507807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0</xdr:row>
      <xdr:rowOff>95250</xdr:rowOff>
    </xdr:from>
    <xdr:to>
      <xdr:col>1</xdr:col>
      <xdr:colOff>2456078</xdr:colOff>
      <xdr:row>0</xdr:row>
      <xdr:rowOff>560070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52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800100</xdr:colOff>
      <xdr:row>0</xdr:row>
      <xdr:rowOff>76200</xdr:rowOff>
    </xdr:from>
    <xdr:to>
      <xdr:col>6</xdr:col>
      <xdr:colOff>214354</xdr:colOff>
      <xdr:row>0</xdr:row>
      <xdr:rowOff>525780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620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44</xdr:row>
      <xdr:rowOff>47625</xdr:rowOff>
    </xdr:from>
    <xdr:to>
      <xdr:col>1</xdr:col>
      <xdr:colOff>2605617</xdr:colOff>
      <xdr:row>51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00" y="6991350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5</xdr:col>
      <xdr:colOff>9525</xdr:colOff>
      <xdr:row>45</xdr:row>
      <xdr:rowOff>19050</xdr:rowOff>
    </xdr:from>
    <xdr:to>
      <xdr:col>7</xdr:col>
      <xdr:colOff>965240</xdr:colOff>
      <xdr:row>52</xdr:row>
      <xdr:rowOff>57150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743825" y="710565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view="pageBreakPreview" zoomScale="60" zoomScaleNormal="140" workbookViewId="0">
      <selection activeCell="F81" sqref="F81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52</v>
      </c>
      <c r="B2" s="56"/>
      <c r="C2" s="52" t="s">
        <v>58</v>
      </c>
      <c r="D2" s="53"/>
      <c r="E2" s="53"/>
      <c r="F2" s="53"/>
      <c r="G2" s="54"/>
      <c r="H2" s="57" t="s">
        <v>57</v>
      </c>
    </row>
    <row r="3" spans="1:8" ht="24.9" customHeight="1" x14ac:dyDescent="0.2">
      <c r="A3" s="58"/>
      <c r="B3" s="59"/>
      <c r="C3" s="60" t="s">
        <v>53</v>
      </c>
      <c r="D3" s="60" t="s">
        <v>123</v>
      </c>
      <c r="E3" s="60" t="s">
        <v>54</v>
      </c>
      <c r="F3" s="60" t="s">
        <v>55</v>
      </c>
      <c r="G3" s="60" t="s">
        <v>56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124</v>
      </c>
      <c r="F4" s="64">
        <v>4</v>
      </c>
      <c r="G4" s="64">
        <v>5</v>
      </c>
      <c r="H4" s="64" t="s">
        <v>125</v>
      </c>
    </row>
    <row r="5" spans="1:8" x14ac:dyDescent="0.2">
      <c r="A5" s="27" t="s">
        <v>59</v>
      </c>
      <c r="B5" s="6"/>
      <c r="C5" s="32">
        <f>SUM(C6:C12)</f>
        <v>313785234.94999999</v>
      </c>
      <c r="D5" s="32">
        <f>SUM(D6:D12)</f>
        <v>0</v>
      </c>
      <c r="E5" s="32">
        <f>C5+D5</f>
        <v>313785234.94999999</v>
      </c>
      <c r="F5" s="32">
        <f>SUM(F6:F12)</f>
        <v>69679647.379999995</v>
      </c>
      <c r="G5" s="32">
        <f>SUM(G6:G12)</f>
        <v>69679647.379999995</v>
      </c>
      <c r="H5" s="32">
        <f>E5-F5</f>
        <v>244105587.56999999</v>
      </c>
    </row>
    <row r="6" spans="1:8" x14ac:dyDescent="0.2">
      <c r="A6" s="26">
        <v>1100</v>
      </c>
      <c r="B6" s="8" t="s">
        <v>68</v>
      </c>
      <c r="C6" s="10">
        <v>130578382.41</v>
      </c>
      <c r="D6" s="10">
        <v>0</v>
      </c>
      <c r="E6" s="10">
        <f t="shared" ref="E6:E69" si="0">C6+D6</f>
        <v>130578382.41</v>
      </c>
      <c r="F6" s="10">
        <v>30349434.949999999</v>
      </c>
      <c r="G6" s="10">
        <v>30349434.949999999</v>
      </c>
      <c r="H6" s="10">
        <f t="shared" ref="H6:H69" si="1">E6-F6</f>
        <v>100228947.45999999</v>
      </c>
    </row>
    <row r="7" spans="1:8" x14ac:dyDescent="0.2">
      <c r="A7" s="26">
        <v>1200</v>
      </c>
      <c r="B7" s="8" t="s">
        <v>69</v>
      </c>
      <c r="C7" s="10">
        <v>89846007.769999996</v>
      </c>
      <c r="D7" s="10">
        <v>0</v>
      </c>
      <c r="E7" s="10">
        <f t="shared" si="0"/>
        <v>89846007.769999996</v>
      </c>
      <c r="F7" s="10">
        <v>24972523.34</v>
      </c>
      <c r="G7" s="10">
        <v>24972523.34</v>
      </c>
      <c r="H7" s="10">
        <f t="shared" si="1"/>
        <v>64873484.429999992</v>
      </c>
    </row>
    <row r="8" spans="1:8" x14ac:dyDescent="0.2">
      <c r="A8" s="26">
        <v>1300</v>
      </c>
      <c r="B8" s="8" t="s">
        <v>70</v>
      </c>
      <c r="C8" s="10">
        <v>25728293.760000002</v>
      </c>
      <c r="D8" s="10">
        <v>0</v>
      </c>
      <c r="E8" s="10">
        <f t="shared" si="0"/>
        <v>25728293.760000002</v>
      </c>
      <c r="F8" s="10">
        <v>428033</v>
      </c>
      <c r="G8" s="10">
        <v>428033</v>
      </c>
      <c r="H8" s="10">
        <f t="shared" si="1"/>
        <v>25300260.760000002</v>
      </c>
    </row>
    <row r="9" spans="1:8" x14ac:dyDescent="0.2">
      <c r="A9" s="26">
        <v>1400</v>
      </c>
      <c r="B9" s="8" t="s">
        <v>34</v>
      </c>
      <c r="C9" s="10">
        <v>4093558.08</v>
      </c>
      <c r="D9" s="10">
        <v>0</v>
      </c>
      <c r="E9" s="10">
        <f t="shared" si="0"/>
        <v>4093558.08</v>
      </c>
      <c r="F9" s="10">
        <v>273389.28000000003</v>
      </c>
      <c r="G9" s="10">
        <v>273389.28000000003</v>
      </c>
      <c r="H9" s="10">
        <f t="shared" si="1"/>
        <v>3820168.8</v>
      </c>
    </row>
    <row r="10" spans="1:8" x14ac:dyDescent="0.2">
      <c r="A10" s="26">
        <v>1500</v>
      </c>
      <c r="B10" s="8" t="s">
        <v>71</v>
      </c>
      <c r="C10" s="10">
        <v>63538992.93</v>
      </c>
      <c r="D10" s="10">
        <v>0</v>
      </c>
      <c r="E10" s="10">
        <f t="shared" si="0"/>
        <v>63538992.93</v>
      </c>
      <c r="F10" s="10">
        <v>13656266.810000001</v>
      </c>
      <c r="G10" s="10">
        <v>13656266.810000001</v>
      </c>
      <c r="H10" s="10">
        <f t="shared" si="1"/>
        <v>49882726.119999997</v>
      </c>
    </row>
    <row r="11" spans="1:8" x14ac:dyDescent="0.2">
      <c r="A11" s="26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6">
        <v>1700</v>
      </c>
      <c r="B12" s="8" t="s">
        <v>72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7" t="s">
        <v>60</v>
      </c>
      <c r="B13" s="6"/>
      <c r="C13" s="33">
        <f>SUM(C14:C22)</f>
        <v>55539199.799999997</v>
      </c>
      <c r="D13" s="33">
        <f>SUM(D14:D22)</f>
        <v>0</v>
      </c>
      <c r="E13" s="33">
        <f t="shared" si="0"/>
        <v>55539199.799999997</v>
      </c>
      <c r="F13" s="33">
        <f>SUM(F14:F22)</f>
        <v>7538973.0999999996</v>
      </c>
      <c r="G13" s="33">
        <f>SUM(G14:G22)</f>
        <v>6272905.7700000005</v>
      </c>
      <c r="H13" s="33">
        <f t="shared" si="1"/>
        <v>48000226.699999996</v>
      </c>
    </row>
    <row r="14" spans="1:8" x14ac:dyDescent="0.2">
      <c r="A14" s="26">
        <v>2100</v>
      </c>
      <c r="B14" s="8" t="s">
        <v>73</v>
      </c>
      <c r="C14" s="10">
        <v>5885299.7999999998</v>
      </c>
      <c r="D14" s="10">
        <v>0</v>
      </c>
      <c r="E14" s="10">
        <f t="shared" si="0"/>
        <v>5885299.7999999998</v>
      </c>
      <c r="F14" s="10">
        <v>1159603.07</v>
      </c>
      <c r="G14" s="10">
        <v>536925.06999999995</v>
      </c>
      <c r="H14" s="10">
        <f t="shared" si="1"/>
        <v>4725696.7299999995</v>
      </c>
    </row>
    <row r="15" spans="1:8" x14ac:dyDescent="0.2">
      <c r="A15" s="26">
        <v>2200</v>
      </c>
      <c r="B15" s="8" t="s">
        <v>74</v>
      </c>
      <c r="C15" s="10">
        <v>2142000</v>
      </c>
      <c r="D15" s="10">
        <v>0</v>
      </c>
      <c r="E15" s="10">
        <f t="shared" si="0"/>
        <v>2142000</v>
      </c>
      <c r="F15" s="10">
        <v>262618.23999999999</v>
      </c>
      <c r="G15" s="10">
        <v>172980.25</v>
      </c>
      <c r="H15" s="10">
        <f t="shared" si="1"/>
        <v>1879381.76</v>
      </c>
    </row>
    <row r="16" spans="1:8" x14ac:dyDescent="0.2">
      <c r="A16" s="26">
        <v>2300</v>
      </c>
      <c r="B16" s="8" t="s">
        <v>75</v>
      </c>
      <c r="C16" s="10">
        <v>185000</v>
      </c>
      <c r="D16" s="10">
        <v>0</v>
      </c>
      <c r="E16" s="10">
        <f t="shared" si="0"/>
        <v>185000</v>
      </c>
      <c r="F16" s="10">
        <v>10458.040000000001</v>
      </c>
      <c r="G16" s="10">
        <v>6142.84</v>
      </c>
      <c r="H16" s="10">
        <f t="shared" si="1"/>
        <v>174541.96</v>
      </c>
    </row>
    <row r="17" spans="1:8" x14ac:dyDescent="0.2">
      <c r="A17" s="26">
        <v>2400</v>
      </c>
      <c r="B17" s="8" t="s">
        <v>76</v>
      </c>
      <c r="C17" s="10">
        <v>5697500</v>
      </c>
      <c r="D17" s="10">
        <v>0</v>
      </c>
      <c r="E17" s="10">
        <f t="shared" si="0"/>
        <v>5697500</v>
      </c>
      <c r="F17" s="10">
        <v>880040.44</v>
      </c>
      <c r="G17" s="10">
        <v>560330.75</v>
      </c>
      <c r="H17" s="10">
        <f t="shared" si="1"/>
        <v>4817459.5600000005</v>
      </c>
    </row>
    <row r="18" spans="1:8" x14ac:dyDescent="0.2">
      <c r="A18" s="26">
        <v>2500</v>
      </c>
      <c r="B18" s="8" t="s">
        <v>77</v>
      </c>
      <c r="C18" s="10">
        <v>13220000</v>
      </c>
      <c r="D18" s="10">
        <v>0</v>
      </c>
      <c r="E18" s="10">
        <f t="shared" si="0"/>
        <v>13220000</v>
      </c>
      <c r="F18" s="10">
        <v>1141376.78</v>
      </c>
      <c r="G18" s="10">
        <v>1095863.23</v>
      </c>
      <c r="H18" s="10">
        <f t="shared" si="1"/>
        <v>12078623.220000001</v>
      </c>
    </row>
    <row r="19" spans="1:8" x14ac:dyDescent="0.2">
      <c r="A19" s="26">
        <v>2600</v>
      </c>
      <c r="B19" s="8" t="s">
        <v>78</v>
      </c>
      <c r="C19" s="10">
        <v>21860400</v>
      </c>
      <c r="D19" s="10">
        <v>0</v>
      </c>
      <c r="E19" s="10">
        <f t="shared" si="0"/>
        <v>21860400</v>
      </c>
      <c r="F19" s="10">
        <v>3927294.88</v>
      </c>
      <c r="G19" s="10">
        <v>3820868.99</v>
      </c>
      <c r="H19" s="10">
        <f t="shared" si="1"/>
        <v>17933105.120000001</v>
      </c>
    </row>
    <row r="20" spans="1:8" x14ac:dyDescent="0.2">
      <c r="A20" s="26">
        <v>2700</v>
      </c>
      <c r="B20" s="8" t="s">
        <v>79</v>
      </c>
      <c r="C20" s="10">
        <v>5036000</v>
      </c>
      <c r="D20" s="10">
        <v>0</v>
      </c>
      <c r="E20" s="10">
        <f t="shared" si="0"/>
        <v>5036000</v>
      </c>
      <c r="F20" s="10">
        <v>22421.64</v>
      </c>
      <c r="G20" s="10">
        <v>12646.32</v>
      </c>
      <c r="H20" s="10">
        <f t="shared" si="1"/>
        <v>5013578.3600000003</v>
      </c>
    </row>
    <row r="21" spans="1:8" x14ac:dyDescent="0.2">
      <c r="A21" s="26">
        <v>2800</v>
      </c>
      <c r="B21" s="8" t="s">
        <v>80</v>
      </c>
      <c r="C21" s="10">
        <v>750000</v>
      </c>
      <c r="D21" s="10">
        <v>0</v>
      </c>
      <c r="E21" s="10">
        <f t="shared" si="0"/>
        <v>750000</v>
      </c>
      <c r="F21" s="10">
        <v>0</v>
      </c>
      <c r="G21" s="10">
        <v>0</v>
      </c>
      <c r="H21" s="10">
        <f t="shared" si="1"/>
        <v>750000</v>
      </c>
    </row>
    <row r="22" spans="1:8" x14ac:dyDescent="0.2">
      <c r="A22" s="26">
        <v>2900</v>
      </c>
      <c r="B22" s="8" t="s">
        <v>81</v>
      </c>
      <c r="C22" s="10">
        <v>763000</v>
      </c>
      <c r="D22" s="10">
        <v>0</v>
      </c>
      <c r="E22" s="10">
        <f t="shared" si="0"/>
        <v>763000</v>
      </c>
      <c r="F22" s="10">
        <v>135160.01</v>
      </c>
      <c r="G22" s="10">
        <v>67148.320000000007</v>
      </c>
      <c r="H22" s="10">
        <f t="shared" si="1"/>
        <v>627839.99</v>
      </c>
    </row>
    <row r="23" spans="1:8" x14ac:dyDescent="0.2">
      <c r="A23" s="27" t="s">
        <v>61</v>
      </c>
      <c r="B23" s="6"/>
      <c r="C23" s="33">
        <f>SUM(C24:C32)</f>
        <v>169066258.65000001</v>
      </c>
      <c r="D23" s="33">
        <f>SUM(D24:D32)</f>
        <v>0</v>
      </c>
      <c r="E23" s="33">
        <f t="shared" si="0"/>
        <v>169066258.65000001</v>
      </c>
      <c r="F23" s="33">
        <f>SUM(F24:F32)</f>
        <v>34856118.890000001</v>
      </c>
      <c r="G23" s="33">
        <f>SUM(G24:G32)</f>
        <v>29777309.569999997</v>
      </c>
      <c r="H23" s="33">
        <f t="shared" si="1"/>
        <v>134210139.76000001</v>
      </c>
    </row>
    <row r="24" spans="1:8" x14ac:dyDescent="0.2">
      <c r="A24" s="26">
        <v>3100</v>
      </c>
      <c r="B24" s="8" t="s">
        <v>82</v>
      </c>
      <c r="C24" s="10">
        <v>35775224</v>
      </c>
      <c r="D24" s="10">
        <v>0</v>
      </c>
      <c r="E24" s="10">
        <f t="shared" si="0"/>
        <v>35775224</v>
      </c>
      <c r="F24" s="10">
        <v>10087498.789999999</v>
      </c>
      <c r="G24" s="10">
        <v>10066316.75</v>
      </c>
      <c r="H24" s="10">
        <f t="shared" si="1"/>
        <v>25687725.210000001</v>
      </c>
    </row>
    <row r="25" spans="1:8" x14ac:dyDescent="0.2">
      <c r="A25" s="26">
        <v>3200</v>
      </c>
      <c r="B25" s="8" t="s">
        <v>83</v>
      </c>
      <c r="C25" s="10">
        <v>19316673.989999998</v>
      </c>
      <c r="D25" s="10">
        <v>0</v>
      </c>
      <c r="E25" s="10">
        <f t="shared" si="0"/>
        <v>19316673.989999998</v>
      </c>
      <c r="F25" s="10">
        <v>1463311.26</v>
      </c>
      <c r="G25" s="10">
        <v>750695.97</v>
      </c>
      <c r="H25" s="10">
        <f t="shared" si="1"/>
        <v>17853362.729999997</v>
      </c>
    </row>
    <row r="26" spans="1:8" x14ac:dyDescent="0.2">
      <c r="A26" s="26">
        <v>3300</v>
      </c>
      <c r="B26" s="8" t="s">
        <v>84</v>
      </c>
      <c r="C26" s="10">
        <v>9884026.4700000007</v>
      </c>
      <c r="D26" s="10">
        <v>0</v>
      </c>
      <c r="E26" s="10">
        <f t="shared" si="0"/>
        <v>9884026.4700000007</v>
      </c>
      <c r="F26" s="10">
        <v>1360138.37</v>
      </c>
      <c r="G26" s="10">
        <v>1360138.37</v>
      </c>
      <c r="H26" s="10">
        <f t="shared" si="1"/>
        <v>8523888.1000000015</v>
      </c>
    </row>
    <row r="27" spans="1:8" x14ac:dyDescent="0.2">
      <c r="A27" s="26">
        <v>3400</v>
      </c>
      <c r="B27" s="8" t="s">
        <v>85</v>
      </c>
      <c r="C27" s="10">
        <v>4850000</v>
      </c>
      <c r="D27" s="10">
        <v>0</v>
      </c>
      <c r="E27" s="10">
        <f t="shared" si="0"/>
        <v>4850000</v>
      </c>
      <c r="F27" s="10">
        <v>697237.2</v>
      </c>
      <c r="G27" s="10">
        <v>697237.2</v>
      </c>
      <c r="H27" s="10">
        <f t="shared" si="1"/>
        <v>4152762.8</v>
      </c>
    </row>
    <row r="28" spans="1:8" x14ac:dyDescent="0.2">
      <c r="A28" s="26">
        <v>3500</v>
      </c>
      <c r="B28" s="8" t="s">
        <v>86</v>
      </c>
      <c r="C28" s="10">
        <v>58867419</v>
      </c>
      <c r="D28" s="10">
        <v>0</v>
      </c>
      <c r="E28" s="10">
        <f t="shared" si="0"/>
        <v>58867419</v>
      </c>
      <c r="F28" s="10">
        <v>12009274.24</v>
      </c>
      <c r="G28" s="10">
        <v>8877197.4499999993</v>
      </c>
      <c r="H28" s="10">
        <f t="shared" si="1"/>
        <v>46858144.759999998</v>
      </c>
    </row>
    <row r="29" spans="1:8" x14ac:dyDescent="0.2">
      <c r="A29" s="26">
        <v>3600</v>
      </c>
      <c r="B29" s="8" t="s">
        <v>87</v>
      </c>
      <c r="C29" s="10">
        <v>3880000</v>
      </c>
      <c r="D29" s="10">
        <v>0</v>
      </c>
      <c r="E29" s="10">
        <f t="shared" si="0"/>
        <v>3880000</v>
      </c>
      <c r="F29" s="10">
        <v>89092.35</v>
      </c>
      <c r="G29" s="10">
        <v>89092.35</v>
      </c>
      <c r="H29" s="10">
        <f t="shared" si="1"/>
        <v>3790907.65</v>
      </c>
    </row>
    <row r="30" spans="1:8" x14ac:dyDescent="0.2">
      <c r="A30" s="26">
        <v>3700</v>
      </c>
      <c r="B30" s="8" t="s">
        <v>88</v>
      </c>
      <c r="C30" s="10">
        <v>370700</v>
      </c>
      <c r="D30" s="10">
        <v>0</v>
      </c>
      <c r="E30" s="10">
        <f t="shared" si="0"/>
        <v>370700</v>
      </c>
      <c r="F30" s="10">
        <v>22932.7</v>
      </c>
      <c r="G30" s="10">
        <v>22932.7</v>
      </c>
      <c r="H30" s="10">
        <f t="shared" si="1"/>
        <v>347767.3</v>
      </c>
    </row>
    <row r="31" spans="1:8" x14ac:dyDescent="0.2">
      <c r="A31" s="26">
        <v>3800</v>
      </c>
      <c r="B31" s="8" t="s">
        <v>89</v>
      </c>
      <c r="C31" s="10">
        <v>6041456.0700000003</v>
      </c>
      <c r="D31" s="10">
        <v>0</v>
      </c>
      <c r="E31" s="10">
        <f t="shared" si="0"/>
        <v>6041456.0700000003</v>
      </c>
      <c r="F31" s="10">
        <v>368668.61</v>
      </c>
      <c r="G31" s="10">
        <v>246740.9</v>
      </c>
      <c r="H31" s="10">
        <f t="shared" si="1"/>
        <v>5672787.46</v>
      </c>
    </row>
    <row r="32" spans="1:8" x14ac:dyDescent="0.2">
      <c r="A32" s="26">
        <v>3900</v>
      </c>
      <c r="B32" s="8" t="s">
        <v>18</v>
      </c>
      <c r="C32" s="10">
        <v>30080759.120000001</v>
      </c>
      <c r="D32" s="10">
        <v>0</v>
      </c>
      <c r="E32" s="10">
        <f t="shared" si="0"/>
        <v>30080759.120000001</v>
      </c>
      <c r="F32" s="10">
        <v>8757965.3699999992</v>
      </c>
      <c r="G32" s="10">
        <v>7666957.8799999999</v>
      </c>
      <c r="H32" s="10">
        <f t="shared" si="1"/>
        <v>21322793.75</v>
      </c>
    </row>
    <row r="33" spans="1:8" x14ac:dyDescent="0.2">
      <c r="A33" s="27" t="s">
        <v>62</v>
      </c>
      <c r="B33" s="6"/>
      <c r="C33" s="33">
        <f>SUM(C34:C42)</f>
        <v>53935352.460000001</v>
      </c>
      <c r="D33" s="33">
        <f>SUM(D34:D42)</f>
        <v>0</v>
      </c>
      <c r="E33" s="33">
        <f t="shared" si="0"/>
        <v>53935352.460000001</v>
      </c>
      <c r="F33" s="33">
        <f>SUM(F34:F42)</f>
        <v>14540424.140000001</v>
      </c>
      <c r="G33" s="33">
        <f>SUM(G34:G42)</f>
        <v>14476921.969999999</v>
      </c>
      <c r="H33" s="33">
        <f t="shared" si="1"/>
        <v>39394928.32</v>
      </c>
    </row>
    <row r="34" spans="1:8" x14ac:dyDescent="0.2">
      <c r="A34" s="26">
        <v>4100</v>
      </c>
      <c r="B34" s="8" t="s">
        <v>90</v>
      </c>
      <c r="C34" s="10">
        <v>40000000</v>
      </c>
      <c r="D34" s="10">
        <v>0</v>
      </c>
      <c r="E34" s="10">
        <f t="shared" si="0"/>
        <v>40000000</v>
      </c>
      <c r="F34" s="10">
        <v>10700000.02</v>
      </c>
      <c r="G34" s="10">
        <v>10700000.02</v>
      </c>
      <c r="H34" s="10">
        <f t="shared" si="1"/>
        <v>29299999.98</v>
      </c>
    </row>
    <row r="35" spans="1:8" x14ac:dyDescent="0.2">
      <c r="A35" s="26">
        <v>4200</v>
      </c>
      <c r="B35" s="8" t="s">
        <v>91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6">
        <v>4300</v>
      </c>
      <c r="B36" s="8" t="s">
        <v>92</v>
      </c>
      <c r="C36" s="10">
        <v>2000000</v>
      </c>
      <c r="D36" s="10">
        <v>0</v>
      </c>
      <c r="E36" s="10">
        <f t="shared" si="0"/>
        <v>2000000</v>
      </c>
      <c r="F36" s="10">
        <v>0</v>
      </c>
      <c r="G36" s="10">
        <v>0</v>
      </c>
      <c r="H36" s="10">
        <f t="shared" si="1"/>
        <v>2000000</v>
      </c>
    </row>
    <row r="37" spans="1:8" x14ac:dyDescent="0.2">
      <c r="A37" s="26">
        <v>4400</v>
      </c>
      <c r="B37" s="8" t="s">
        <v>93</v>
      </c>
      <c r="C37" s="10">
        <v>7504000</v>
      </c>
      <c r="D37" s="10">
        <v>0</v>
      </c>
      <c r="E37" s="10">
        <f t="shared" si="0"/>
        <v>7504000</v>
      </c>
      <c r="F37" s="10">
        <v>1454508.21</v>
      </c>
      <c r="G37" s="10">
        <v>1391006.04</v>
      </c>
      <c r="H37" s="10">
        <f t="shared" si="1"/>
        <v>6049491.79</v>
      </c>
    </row>
    <row r="38" spans="1:8" x14ac:dyDescent="0.2">
      <c r="A38" s="26">
        <v>4500</v>
      </c>
      <c r="B38" s="8" t="s">
        <v>40</v>
      </c>
      <c r="C38" s="10">
        <v>4431352.46</v>
      </c>
      <c r="D38" s="10">
        <v>0</v>
      </c>
      <c r="E38" s="10">
        <f t="shared" si="0"/>
        <v>4431352.46</v>
      </c>
      <c r="F38" s="10">
        <v>2385915.91</v>
      </c>
      <c r="G38" s="10">
        <v>2385915.91</v>
      </c>
      <c r="H38" s="10">
        <f t="shared" si="1"/>
        <v>2045436.5499999998</v>
      </c>
    </row>
    <row r="39" spans="1:8" x14ac:dyDescent="0.2">
      <c r="A39" s="26">
        <v>4600</v>
      </c>
      <c r="B39" s="8" t="s">
        <v>94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6">
        <v>4700</v>
      </c>
      <c r="B40" s="8" t="s">
        <v>95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6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6">
        <v>4900</v>
      </c>
      <c r="B42" s="8" t="s">
        <v>96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7" t="s">
        <v>63</v>
      </c>
      <c r="B43" s="6"/>
      <c r="C43" s="33">
        <f>SUM(C44:C52)</f>
        <v>14052608.539999999</v>
      </c>
      <c r="D43" s="33">
        <f>SUM(D44:D52)</f>
        <v>0</v>
      </c>
      <c r="E43" s="33">
        <f t="shared" si="0"/>
        <v>14052608.539999999</v>
      </c>
      <c r="F43" s="33">
        <f>SUM(F44:F52)</f>
        <v>13430.48</v>
      </c>
      <c r="G43" s="33">
        <f>SUM(G44:G52)</f>
        <v>0</v>
      </c>
      <c r="H43" s="33">
        <f t="shared" si="1"/>
        <v>14039178.059999999</v>
      </c>
    </row>
    <row r="44" spans="1:8" x14ac:dyDescent="0.2">
      <c r="A44" s="26">
        <v>5100</v>
      </c>
      <c r="B44" s="8" t="s">
        <v>97</v>
      </c>
      <c r="C44" s="10">
        <v>2991920</v>
      </c>
      <c r="D44" s="10">
        <v>0</v>
      </c>
      <c r="E44" s="10">
        <f t="shared" si="0"/>
        <v>2991920</v>
      </c>
      <c r="F44" s="10">
        <v>0</v>
      </c>
      <c r="G44" s="10">
        <v>0</v>
      </c>
      <c r="H44" s="10">
        <f t="shared" si="1"/>
        <v>2991920</v>
      </c>
    </row>
    <row r="45" spans="1:8" x14ac:dyDescent="0.2">
      <c r="A45" s="26">
        <v>5200</v>
      </c>
      <c r="B45" s="8" t="s">
        <v>98</v>
      </c>
      <c r="C45" s="10">
        <v>60000</v>
      </c>
      <c r="D45" s="10">
        <v>0</v>
      </c>
      <c r="E45" s="10">
        <f t="shared" si="0"/>
        <v>60000</v>
      </c>
      <c r="F45" s="10">
        <v>0</v>
      </c>
      <c r="G45" s="10">
        <v>0</v>
      </c>
      <c r="H45" s="10">
        <f t="shared" si="1"/>
        <v>60000</v>
      </c>
    </row>
    <row r="46" spans="1:8" x14ac:dyDescent="0.2">
      <c r="A46" s="26">
        <v>5300</v>
      </c>
      <c r="B46" s="8" t="s">
        <v>99</v>
      </c>
      <c r="C46" s="10">
        <v>348000</v>
      </c>
      <c r="D46" s="10">
        <v>0</v>
      </c>
      <c r="E46" s="10">
        <f t="shared" si="0"/>
        <v>348000</v>
      </c>
      <c r="F46" s="10">
        <v>0</v>
      </c>
      <c r="G46" s="10">
        <v>0</v>
      </c>
      <c r="H46" s="10">
        <f t="shared" si="1"/>
        <v>348000</v>
      </c>
    </row>
    <row r="47" spans="1:8" x14ac:dyDescent="0.2">
      <c r="A47" s="26">
        <v>5400</v>
      </c>
      <c r="B47" s="8" t="s">
        <v>100</v>
      </c>
      <c r="C47" s="10">
        <v>880000</v>
      </c>
      <c r="D47" s="10">
        <v>0</v>
      </c>
      <c r="E47" s="10">
        <f t="shared" si="0"/>
        <v>880000</v>
      </c>
      <c r="F47" s="10">
        <v>0</v>
      </c>
      <c r="G47" s="10">
        <v>0</v>
      </c>
      <c r="H47" s="10">
        <f t="shared" si="1"/>
        <v>880000</v>
      </c>
    </row>
    <row r="48" spans="1:8" x14ac:dyDescent="0.2">
      <c r="A48" s="26">
        <v>5500</v>
      </c>
      <c r="B48" s="8" t="s">
        <v>101</v>
      </c>
      <c r="C48" s="10">
        <v>8947688.5399999991</v>
      </c>
      <c r="D48" s="10">
        <v>0</v>
      </c>
      <c r="E48" s="10">
        <f t="shared" si="0"/>
        <v>8947688.5399999991</v>
      </c>
      <c r="F48" s="10">
        <v>0</v>
      </c>
      <c r="G48" s="10">
        <v>0</v>
      </c>
      <c r="H48" s="10">
        <f t="shared" si="1"/>
        <v>8947688.5399999991</v>
      </c>
    </row>
    <row r="49" spans="1:8" x14ac:dyDescent="0.2">
      <c r="A49" s="26">
        <v>5600</v>
      </c>
      <c r="B49" s="8" t="s">
        <v>102</v>
      </c>
      <c r="C49" s="10">
        <v>400000</v>
      </c>
      <c r="D49" s="10">
        <v>0</v>
      </c>
      <c r="E49" s="10">
        <f t="shared" si="0"/>
        <v>400000</v>
      </c>
      <c r="F49" s="10">
        <v>13430.48</v>
      </c>
      <c r="G49" s="10">
        <v>0</v>
      </c>
      <c r="H49" s="10">
        <f t="shared" si="1"/>
        <v>386569.52</v>
      </c>
    </row>
    <row r="50" spans="1:8" x14ac:dyDescent="0.2">
      <c r="A50" s="26">
        <v>5700</v>
      </c>
      <c r="B50" s="8" t="s">
        <v>103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6">
        <v>5800</v>
      </c>
      <c r="B51" s="8" t="s">
        <v>104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6">
        <v>5900</v>
      </c>
      <c r="B52" s="8" t="s">
        <v>105</v>
      </c>
      <c r="C52" s="10">
        <v>425000</v>
      </c>
      <c r="D52" s="10">
        <v>0</v>
      </c>
      <c r="E52" s="10">
        <f t="shared" si="0"/>
        <v>425000</v>
      </c>
      <c r="F52" s="10">
        <v>0</v>
      </c>
      <c r="G52" s="10">
        <v>0</v>
      </c>
      <c r="H52" s="10">
        <f t="shared" si="1"/>
        <v>425000</v>
      </c>
    </row>
    <row r="53" spans="1:8" x14ac:dyDescent="0.2">
      <c r="A53" s="27" t="s">
        <v>64</v>
      </c>
      <c r="B53" s="6"/>
      <c r="C53" s="33">
        <f>SUM(C54:C56)</f>
        <v>38760455.979999997</v>
      </c>
      <c r="D53" s="33">
        <f>SUM(D54:D56)</f>
        <v>0</v>
      </c>
      <c r="E53" s="33">
        <f t="shared" si="0"/>
        <v>38760455.979999997</v>
      </c>
      <c r="F53" s="33">
        <f>SUM(F54:F56)</f>
        <v>23991380.219999999</v>
      </c>
      <c r="G53" s="33">
        <f>SUM(G54:G56)</f>
        <v>23991380.219999999</v>
      </c>
      <c r="H53" s="33">
        <f t="shared" si="1"/>
        <v>14769075.759999998</v>
      </c>
    </row>
    <row r="54" spans="1:8" x14ac:dyDescent="0.2">
      <c r="A54" s="26">
        <v>6100</v>
      </c>
      <c r="B54" s="8" t="s">
        <v>106</v>
      </c>
      <c r="C54" s="10">
        <v>37860455.979999997</v>
      </c>
      <c r="D54" s="10">
        <v>0</v>
      </c>
      <c r="E54" s="10">
        <f t="shared" si="0"/>
        <v>37860455.979999997</v>
      </c>
      <c r="F54" s="10">
        <v>23991380.219999999</v>
      </c>
      <c r="G54" s="10">
        <v>23991380.219999999</v>
      </c>
      <c r="H54" s="10">
        <f t="shared" si="1"/>
        <v>13869075.759999998</v>
      </c>
    </row>
    <row r="55" spans="1:8" x14ac:dyDescent="0.2">
      <c r="A55" s="26">
        <v>6200</v>
      </c>
      <c r="B55" s="8" t="s">
        <v>107</v>
      </c>
      <c r="C55" s="10">
        <v>900000</v>
      </c>
      <c r="D55" s="10">
        <v>0</v>
      </c>
      <c r="E55" s="10">
        <f t="shared" si="0"/>
        <v>900000</v>
      </c>
      <c r="F55" s="10">
        <v>0</v>
      </c>
      <c r="G55" s="10">
        <v>0</v>
      </c>
      <c r="H55" s="10">
        <f t="shared" si="1"/>
        <v>900000</v>
      </c>
    </row>
    <row r="56" spans="1:8" x14ac:dyDescent="0.2">
      <c r="A56" s="26">
        <v>6300</v>
      </c>
      <c r="B56" s="8" t="s">
        <v>108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7" t="s">
        <v>65</v>
      </c>
      <c r="B57" s="6"/>
      <c r="C57" s="33">
        <f>SUM(C58:C64)</f>
        <v>87600537</v>
      </c>
      <c r="D57" s="33">
        <f>SUM(D58:D64)</f>
        <v>0</v>
      </c>
      <c r="E57" s="33">
        <f t="shared" si="0"/>
        <v>87600537</v>
      </c>
      <c r="F57" s="33">
        <f>SUM(F58:F64)</f>
        <v>0</v>
      </c>
      <c r="G57" s="33">
        <f>SUM(G58:G64)</f>
        <v>0</v>
      </c>
      <c r="H57" s="33">
        <f t="shared" si="1"/>
        <v>87600537</v>
      </c>
    </row>
    <row r="58" spans="1:8" x14ac:dyDescent="0.2">
      <c r="A58" s="26">
        <v>7100</v>
      </c>
      <c r="B58" s="8" t="s">
        <v>109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6">
        <v>7200</v>
      </c>
      <c r="B59" s="8" t="s">
        <v>110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6">
        <v>7300</v>
      </c>
      <c r="B60" s="8" t="s">
        <v>111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6">
        <v>7400</v>
      </c>
      <c r="B61" s="8" t="s">
        <v>112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6">
        <v>7500</v>
      </c>
      <c r="B62" s="8" t="s">
        <v>113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6">
        <v>7600</v>
      </c>
      <c r="B63" s="8" t="s">
        <v>114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6">
        <v>7900</v>
      </c>
      <c r="B64" s="8" t="s">
        <v>115</v>
      </c>
      <c r="C64" s="10">
        <v>87600537</v>
      </c>
      <c r="D64" s="10">
        <v>0</v>
      </c>
      <c r="E64" s="10">
        <f t="shared" si="0"/>
        <v>87600537</v>
      </c>
      <c r="F64" s="10">
        <v>0</v>
      </c>
      <c r="G64" s="10">
        <v>0</v>
      </c>
      <c r="H64" s="10">
        <f t="shared" si="1"/>
        <v>87600537</v>
      </c>
    </row>
    <row r="65" spans="1:8" x14ac:dyDescent="0.2">
      <c r="A65" s="27" t="s">
        <v>66</v>
      </c>
      <c r="B65" s="6"/>
      <c r="C65" s="33">
        <f>SUM(C66:C68)</f>
        <v>400000</v>
      </c>
      <c r="D65" s="33">
        <f>SUM(D66:D68)</f>
        <v>0</v>
      </c>
      <c r="E65" s="33">
        <f t="shared" si="0"/>
        <v>400000</v>
      </c>
      <c r="F65" s="33">
        <f>SUM(F66:F68)</f>
        <v>0</v>
      </c>
      <c r="G65" s="33">
        <f>SUM(G66:G68)</f>
        <v>0</v>
      </c>
      <c r="H65" s="33">
        <f t="shared" si="1"/>
        <v>400000</v>
      </c>
    </row>
    <row r="66" spans="1:8" x14ac:dyDescent="0.2">
      <c r="A66" s="26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6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6">
        <v>8500</v>
      </c>
      <c r="B68" s="8" t="s">
        <v>39</v>
      </c>
      <c r="C68" s="10">
        <v>400000</v>
      </c>
      <c r="D68" s="10">
        <v>0</v>
      </c>
      <c r="E68" s="10">
        <f t="shared" si="0"/>
        <v>400000</v>
      </c>
      <c r="F68" s="10">
        <v>0</v>
      </c>
      <c r="G68" s="10">
        <v>0</v>
      </c>
      <c r="H68" s="10">
        <f t="shared" si="1"/>
        <v>400000</v>
      </c>
    </row>
    <row r="69" spans="1:8" x14ac:dyDescent="0.2">
      <c r="A69" s="27" t="s">
        <v>67</v>
      </c>
      <c r="B69" s="6"/>
      <c r="C69" s="33">
        <f>SUM(C70:C76)</f>
        <v>35544000</v>
      </c>
      <c r="D69" s="33">
        <f>SUM(D70:D76)</f>
        <v>0</v>
      </c>
      <c r="E69" s="33">
        <f t="shared" si="0"/>
        <v>35544000</v>
      </c>
      <c r="F69" s="33">
        <f>SUM(F70:F76)</f>
        <v>10466245.529999999</v>
      </c>
      <c r="G69" s="33">
        <f>SUM(G70:G76)</f>
        <v>10466245.529999999</v>
      </c>
      <c r="H69" s="33">
        <f t="shared" si="1"/>
        <v>25077754.469999999</v>
      </c>
    </row>
    <row r="70" spans="1:8" x14ac:dyDescent="0.2">
      <c r="A70" s="26">
        <v>9100</v>
      </c>
      <c r="B70" s="8" t="s">
        <v>116</v>
      </c>
      <c r="C70" s="10">
        <v>33744000</v>
      </c>
      <c r="D70" s="10">
        <v>0</v>
      </c>
      <c r="E70" s="10">
        <f t="shared" ref="E70:E76" si="2">C70+D70</f>
        <v>33744000</v>
      </c>
      <c r="F70" s="10">
        <v>9936000</v>
      </c>
      <c r="G70" s="10">
        <v>9936000</v>
      </c>
      <c r="H70" s="10">
        <f t="shared" ref="H70:H76" si="3">E70-F70</f>
        <v>23808000</v>
      </c>
    </row>
    <row r="71" spans="1:8" x14ac:dyDescent="0.2">
      <c r="A71" s="26">
        <v>9200</v>
      </c>
      <c r="B71" s="8" t="s">
        <v>117</v>
      </c>
      <c r="C71" s="10">
        <v>1800000</v>
      </c>
      <c r="D71" s="10">
        <v>0</v>
      </c>
      <c r="E71" s="10">
        <f t="shared" si="2"/>
        <v>1800000</v>
      </c>
      <c r="F71" s="10">
        <v>530245.53</v>
      </c>
      <c r="G71" s="10">
        <v>530245.53</v>
      </c>
      <c r="H71" s="10">
        <f t="shared" si="3"/>
        <v>1269754.47</v>
      </c>
    </row>
    <row r="72" spans="1:8" x14ac:dyDescent="0.2">
      <c r="A72" s="26">
        <v>9300</v>
      </c>
      <c r="B72" s="8" t="s">
        <v>118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6">
        <v>9400</v>
      </c>
      <c r="B73" s="8" t="s">
        <v>119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6">
        <v>9500</v>
      </c>
      <c r="B74" s="8" t="s">
        <v>120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6">
        <v>9600</v>
      </c>
      <c r="B75" s="8" t="s">
        <v>121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30">
        <v>9900</v>
      </c>
      <c r="B76" s="9" t="s">
        <v>122</v>
      </c>
      <c r="C76" s="34">
        <v>0</v>
      </c>
      <c r="D76" s="34">
        <v>0</v>
      </c>
      <c r="E76" s="34">
        <f t="shared" si="2"/>
        <v>0</v>
      </c>
      <c r="F76" s="34">
        <v>0</v>
      </c>
      <c r="G76" s="34">
        <v>0</v>
      </c>
      <c r="H76" s="34">
        <f t="shared" si="3"/>
        <v>0</v>
      </c>
    </row>
    <row r="77" spans="1:8" x14ac:dyDescent="0.2">
      <c r="A77" s="7"/>
      <c r="B77" s="28" t="s">
        <v>51</v>
      </c>
      <c r="C77" s="35">
        <f t="shared" ref="C77:H77" si="4">SUM(C5+C13+C23+C33+C43+C53+C57+C65+C69)</f>
        <v>768683647.38</v>
      </c>
      <c r="D77" s="35">
        <f t="shared" si="4"/>
        <v>0</v>
      </c>
      <c r="E77" s="35">
        <f t="shared" si="4"/>
        <v>768683647.38</v>
      </c>
      <c r="F77" s="35">
        <f t="shared" si="4"/>
        <v>161086219.73999998</v>
      </c>
      <c r="G77" s="35">
        <f t="shared" si="4"/>
        <v>154664410.43999997</v>
      </c>
      <c r="H77" s="35">
        <f t="shared" si="4"/>
        <v>607597427.63999999</v>
      </c>
    </row>
    <row r="79" spans="1:8" x14ac:dyDescent="0.2">
      <c r="A79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view="pageBreakPreview" zoomScale="60" zoomScaleNormal="100" workbookViewId="0">
      <selection activeCell="F5" sqref="F5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131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52</v>
      </c>
      <c r="B2" s="56"/>
      <c r="C2" s="52" t="s">
        <v>58</v>
      </c>
      <c r="D2" s="53"/>
      <c r="E2" s="53"/>
      <c r="F2" s="53"/>
      <c r="G2" s="54"/>
      <c r="H2" s="57" t="s">
        <v>57</v>
      </c>
    </row>
    <row r="3" spans="1:8" ht="24.9" customHeight="1" x14ac:dyDescent="0.2">
      <c r="A3" s="58"/>
      <c r="B3" s="59"/>
      <c r="C3" s="60" t="s">
        <v>53</v>
      </c>
      <c r="D3" s="60" t="s">
        <v>123</v>
      </c>
      <c r="E3" s="60" t="s">
        <v>54</v>
      </c>
      <c r="F3" s="60" t="s">
        <v>55</v>
      </c>
      <c r="G3" s="60" t="s">
        <v>56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124</v>
      </c>
      <c r="F4" s="64">
        <v>4</v>
      </c>
      <c r="G4" s="64">
        <v>5</v>
      </c>
      <c r="H4" s="64" t="s">
        <v>125</v>
      </c>
    </row>
    <row r="5" spans="1:8" x14ac:dyDescent="0.2">
      <c r="A5" s="5"/>
      <c r="B5" s="11" t="s">
        <v>0</v>
      </c>
      <c r="C5" s="36">
        <v>677295230.39999998</v>
      </c>
      <c r="D5" s="36">
        <v>0</v>
      </c>
      <c r="E5" s="36">
        <f>C5+D5</f>
        <v>677295230.39999998</v>
      </c>
      <c r="F5" s="36">
        <v>124759493.13</v>
      </c>
      <c r="G5" s="36">
        <v>118351114.31</v>
      </c>
      <c r="H5" s="36">
        <f>E5-F5</f>
        <v>552535737.26999998</v>
      </c>
    </row>
    <row r="6" spans="1:8" x14ac:dyDescent="0.2">
      <c r="A6" s="5"/>
      <c r="B6" s="11" t="s">
        <v>1</v>
      </c>
      <c r="C6" s="36">
        <v>53213064.520000003</v>
      </c>
      <c r="D6" s="36">
        <v>0</v>
      </c>
      <c r="E6" s="36">
        <f>C6+D6</f>
        <v>53213064.520000003</v>
      </c>
      <c r="F6" s="36">
        <v>24004810.699999999</v>
      </c>
      <c r="G6" s="36">
        <v>23991380.219999999</v>
      </c>
      <c r="H6" s="36">
        <f>E6-F6</f>
        <v>29208253.820000004</v>
      </c>
    </row>
    <row r="7" spans="1:8" x14ac:dyDescent="0.2">
      <c r="A7" s="5"/>
      <c r="B7" s="11" t="s">
        <v>2</v>
      </c>
      <c r="C7" s="36">
        <v>33744000</v>
      </c>
      <c r="D7" s="36">
        <v>0</v>
      </c>
      <c r="E7" s="36">
        <f>C7+D7</f>
        <v>33744000</v>
      </c>
      <c r="F7" s="36">
        <v>9936000</v>
      </c>
      <c r="G7" s="36">
        <v>9936000</v>
      </c>
      <c r="H7" s="36">
        <f>E7-F7</f>
        <v>23808000</v>
      </c>
    </row>
    <row r="8" spans="1:8" x14ac:dyDescent="0.2">
      <c r="A8" s="5"/>
      <c r="B8" s="11" t="s">
        <v>40</v>
      </c>
      <c r="C8" s="36">
        <v>4431352.46</v>
      </c>
      <c r="D8" s="36">
        <v>0</v>
      </c>
      <c r="E8" s="36">
        <f>C8+D8</f>
        <v>4431352.46</v>
      </c>
      <c r="F8" s="36">
        <v>2385915.91</v>
      </c>
      <c r="G8" s="36">
        <v>2385915.91</v>
      </c>
      <c r="H8" s="36">
        <f>E8-F8</f>
        <v>2045436.5499999998</v>
      </c>
    </row>
    <row r="9" spans="1:8" x14ac:dyDescent="0.2">
      <c r="A9" s="5"/>
      <c r="B9" s="31" t="s">
        <v>37</v>
      </c>
      <c r="C9" s="37">
        <v>0</v>
      </c>
      <c r="D9" s="37">
        <v>0</v>
      </c>
      <c r="E9" s="37">
        <f>C9+D9</f>
        <v>0</v>
      </c>
      <c r="F9" s="37">
        <v>0</v>
      </c>
      <c r="G9" s="37">
        <v>0</v>
      </c>
      <c r="H9" s="37">
        <f>E9-F9</f>
        <v>0</v>
      </c>
    </row>
    <row r="10" spans="1:8" x14ac:dyDescent="0.2">
      <c r="A10" s="12"/>
      <c r="B10" s="28" t="s">
        <v>51</v>
      </c>
      <c r="C10" s="35">
        <f t="shared" ref="C10:H10" si="0">SUM(C5+C6+C7+C8+C9)</f>
        <v>768683647.38</v>
      </c>
      <c r="D10" s="35">
        <f t="shared" si="0"/>
        <v>0</v>
      </c>
      <c r="E10" s="35">
        <f t="shared" si="0"/>
        <v>768683647.38</v>
      </c>
      <c r="F10" s="35">
        <f t="shared" si="0"/>
        <v>161086219.73999998</v>
      </c>
      <c r="G10" s="35">
        <f t="shared" si="0"/>
        <v>154664410.44</v>
      </c>
      <c r="H10" s="35">
        <f t="shared" si="0"/>
        <v>607597427.63999999</v>
      </c>
    </row>
    <row r="12" spans="1:8" x14ac:dyDescent="0.2">
      <c r="A12" s="1" t="s">
        <v>127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9"/>
  <sheetViews>
    <sheetView showGridLines="0" view="pageBreakPreview" zoomScale="60" zoomScaleNormal="130" workbookViewId="0">
      <selection activeCell="F62" sqref="F62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187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52</v>
      </c>
      <c r="B2" s="56"/>
      <c r="C2" s="52" t="s">
        <v>58</v>
      </c>
      <c r="D2" s="53"/>
      <c r="E2" s="53"/>
      <c r="F2" s="53"/>
      <c r="G2" s="54"/>
      <c r="H2" s="57" t="s">
        <v>57</v>
      </c>
    </row>
    <row r="3" spans="1:8" ht="24.9" customHeight="1" x14ac:dyDescent="0.2">
      <c r="A3" s="58"/>
      <c r="B3" s="59"/>
      <c r="C3" s="60" t="s">
        <v>53</v>
      </c>
      <c r="D3" s="60" t="s">
        <v>123</v>
      </c>
      <c r="E3" s="60" t="s">
        <v>54</v>
      </c>
      <c r="F3" s="60" t="s">
        <v>55</v>
      </c>
      <c r="G3" s="60" t="s">
        <v>56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124</v>
      </c>
      <c r="F4" s="64">
        <v>4</v>
      </c>
      <c r="G4" s="64">
        <v>5</v>
      </c>
      <c r="H4" s="64" t="s">
        <v>125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4"/>
      <c r="B6" s="13" t="s">
        <v>132</v>
      </c>
      <c r="C6" s="10">
        <v>5517249.6299999999</v>
      </c>
      <c r="D6" s="10">
        <v>0</v>
      </c>
      <c r="E6" s="10">
        <f>C6+D6</f>
        <v>5517249.6299999999</v>
      </c>
      <c r="F6" s="10">
        <v>978335.74</v>
      </c>
      <c r="G6" s="10">
        <v>961048.96</v>
      </c>
      <c r="H6" s="10">
        <f>E6-F6</f>
        <v>4538913.8899999997</v>
      </c>
    </row>
    <row r="7" spans="1:8" x14ac:dyDescent="0.2">
      <c r="A7" s="4"/>
      <c r="B7" s="13" t="s">
        <v>133</v>
      </c>
      <c r="C7" s="10">
        <v>20318577.579999998</v>
      </c>
      <c r="D7" s="10">
        <v>0</v>
      </c>
      <c r="E7" s="10">
        <f t="shared" ref="E7:E12" si="0">C7+D7</f>
        <v>20318577.579999998</v>
      </c>
      <c r="F7" s="10">
        <v>4769738.09</v>
      </c>
      <c r="G7" s="10">
        <v>4733607.8899999997</v>
      </c>
      <c r="H7" s="10">
        <f t="shared" ref="H7:H12" si="1">E7-F7</f>
        <v>15548839.489999998</v>
      </c>
    </row>
    <row r="8" spans="1:8" x14ac:dyDescent="0.2">
      <c r="A8" s="4"/>
      <c r="B8" s="13" t="s">
        <v>134</v>
      </c>
      <c r="C8" s="10">
        <v>6838185.1900000004</v>
      </c>
      <c r="D8" s="10">
        <v>0</v>
      </c>
      <c r="E8" s="10">
        <f t="shared" si="0"/>
        <v>6838185.1900000004</v>
      </c>
      <c r="F8" s="10">
        <v>1290094.3</v>
      </c>
      <c r="G8" s="10">
        <v>1049580.1499999999</v>
      </c>
      <c r="H8" s="10">
        <f t="shared" si="1"/>
        <v>5548090.8900000006</v>
      </c>
    </row>
    <row r="9" spans="1:8" x14ac:dyDescent="0.2">
      <c r="A9" s="4"/>
      <c r="B9" s="13" t="s">
        <v>135</v>
      </c>
      <c r="C9" s="10">
        <v>841582.82</v>
      </c>
      <c r="D9" s="10">
        <v>0</v>
      </c>
      <c r="E9" s="10">
        <f t="shared" si="0"/>
        <v>841582.82</v>
      </c>
      <c r="F9" s="10">
        <v>153886.79999999999</v>
      </c>
      <c r="G9" s="10">
        <v>150611.03</v>
      </c>
      <c r="H9" s="10">
        <f t="shared" si="1"/>
        <v>687696.02</v>
      </c>
    </row>
    <row r="10" spans="1:8" x14ac:dyDescent="0.2">
      <c r="A10" s="4"/>
      <c r="B10" s="13" t="s">
        <v>136</v>
      </c>
      <c r="C10" s="10">
        <v>1112475.02</v>
      </c>
      <c r="D10" s="10">
        <v>0</v>
      </c>
      <c r="E10" s="10">
        <f t="shared" si="0"/>
        <v>1112475.02</v>
      </c>
      <c r="F10" s="10">
        <v>97809.11</v>
      </c>
      <c r="G10" s="10">
        <v>95970.51</v>
      </c>
      <c r="H10" s="10">
        <f t="shared" si="1"/>
        <v>1014665.91</v>
      </c>
    </row>
    <row r="11" spans="1:8" x14ac:dyDescent="0.2">
      <c r="A11" s="4"/>
      <c r="B11" s="13" t="s">
        <v>137</v>
      </c>
      <c r="C11" s="10">
        <v>6404220.3499999996</v>
      </c>
      <c r="D11" s="10">
        <v>0</v>
      </c>
      <c r="E11" s="10">
        <f t="shared" si="0"/>
        <v>6404220.3499999996</v>
      </c>
      <c r="F11" s="10">
        <v>476228.85</v>
      </c>
      <c r="G11" s="10">
        <v>463817.52</v>
      </c>
      <c r="H11" s="10">
        <f t="shared" si="1"/>
        <v>5927991.5</v>
      </c>
    </row>
    <row r="12" spans="1:8" x14ac:dyDescent="0.2">
      <c r="A12" s="4"/>
      <c r="B12" s="13" t="s">
        <v>138</v>
      </c>
      <c r="C12" s="10">
        <v>1179107.25</v>
      </c>
      <c r="D12" s="10">
        <v>0</v>
      </c>
      <c r="E12" s="10">
        <f t="shared" si="0"/>
        <v>1179107.25</v>
      </c>
      <c r="F12" s="10">
        <v>190811.51999999999</v>
      </c>
      <c r="G12" s="10">
        <v>181559.9</v>
      </c>
      <c r="H12" s="10">
        <f t="shared" si="1"/>
        <v>988295.73</v>
      </c>
    </row>
    <row r="13" spans="1:8" x14ac:dyDescent="0.2">
      <c r="A13" s="4"/>
      <c r="B13" s="13" t="s">
        <v>139</v>
      </c>
      <c r="C13" s="10">
        <v>2398200.0699999998</v>
      </c>
      <c r="D13" s="10">
        <v>0</v>
      </c>
      <c r="E13" s="10">
        <f t="shared" ref="E13" si="2">C13+D13</f>
        <v>2398200.0699999998</v>
      </c>
      <c r="F13" s="10">
        <v>500578.97</v>
      </c>
      <c r="G13" s="10">
        <v>498119.4</v>
      </c>
      <c r="H13" s="10">
        <f t="shared" ref="H13" si="3">E13-F13</f>
        <v>1897621.0999999999</v>
      </c>
    </row>
    <row r="14" spans="1:8" x14ac:dyDescent="0.2">
      <c r="A14" s="4"/>
      <c r="B14" s="13" t="s">
        <v>140</v>
      </c>
      <c r="C14" s="10">
        <v>1742104.45</v>
      </c>
      <c r="D14" s="10">
        <v>0</v>
      </c>
      <c r="E14" s="10">
        <f t="shared" ref="E14" si="4">C14+D14</f>
        <v>1742104.45</v>
      </c>
      <c r="F14" s="10">
        <v>148032.16</v>
      </c>
      <c r="G14" s="10">
        <v>145056</v>
      </c>
      <c r="H14" s="10">
        <f t="shared" ref="H14" si="5">E14-F14</f>
        <v>1594072.29</v>
      </c>
    </row>
    <row r="15" spans="1:8" x14ac:dyDescent="0.2">
      <c r="A15" s="4"/>
      <c r="B15" s="13" t="s">
        <v>141</v>
      </c>
      <c r="C15" s="10">
        <v>4699507.59</v>
      </c>
      <c r="D15" s="10">
        <v>0</v>
      </c>
      <c r="E15" s="10">
        <f t="shared" ref="E15" si="6">C15+D15</f>
        <v>4699507.59</v>
      </c>
      <c r="F15" s="10">
        <v>950056.61</v>
      </c>
      <c r="G15" s="10">
        <v>893961.13</v>
      </c>
      <c r="H15" s="10">
        <f t="shared" ref="H15" si="7">E15-F15</f>
        <v>3749450.98</v>
      </c>
    </row>
    <row r="16" spans="1:8" x14ac:dyDescent="0.2">
      <c r="A16" s="4"/>
      <c r="B16" s="13" t="s">
        <v>142</v>
      </c>
      <c r="C16" s="10">
        <v>1418703.9</v>
      </c>
      <c r="D16" s="10">
        <v>0</v>
      </c>
      <c r="E16" s="10">
        <f t="shared" ref="E16" si="8">C16+D16</f>
        <v>1418703.9</v>
      </c>
      <c r="F16" s="10">
        <v>235257.75</v>
      </c>
      <c r="G16" s="10">
        <v>210569.05</v>
      </c>
      <c r="H16" s="10">
        <f t="shared" ref="H16" si="9">E16-F16</f>
        <v>1183446.1499999999</v>
      </c>
    </row>
    <row r="17" spans="1:8" x14ac:dyDescent="0.2">
      <c r="A17" s="4"/>
      <c r="B17" s="13" t="s">
        <v>143</v>
      </c>
      <c r="C17" s="10">
        <v>352789.23</v>
      </c>
      <c r="D17" s="10">
        <v>0</v>
      </c>
      <c r="E17" s="10">
        <f t="shared" ref="E17" si="10">C17+D17</f>
        <v>352789.23</v>
      </c>
      <c r="F17" s="10">
        <v>64271.11</v>
      </c>
      <c r="G17" s="10">
        <v>59261.05</v>
      </c>
      <c r="H17" s="10">
        <f t="shared" ref="H17" si="11">E17-F17</f>
        <v>288518.12</v>
      </c>
    </row>
    <row r="18" spans="1:8" x14ac:dyDescent="0.2">
      <c r="A18" s="4"/>
      <c r="B18" s="13" t="s">
        <v>144</v>
      </c>
      <c r="C18" s="10">
        <v>1290285.55</v>
      </c>
      <c r="D18" s="10">
        <v>0</v>
      </c>
      <c r="E18" s="10">
        <f t="shared" ref="E18" si="12">C18+D18</f>
        <v>1290285.55</v>
      </c>
      <c r="F18" s="10">
        <v>302781.31</v>
      </c>
      <c r="G18" s="10">
        <v>294691.31</v>
      </c>
      <c r="H18" s="10">
        <f t="shared" ref="H18" si="13">E18-F18</f>
        <v>987504.24</v>
      </c>
    </row>
    <row r="19" spans="1:8" x14ac:dyDescent="0.2">
      <c r="A19" s="4"/>
      <c r="B19" s="13" t="s">
        <v>145</v>
      </c>
      <c r="C19" s="10">
        <v>646371.73</v>
      </c>
      <c r="D19" s="10">
        <v>0</v>
      </c>
      <c r="E19" s="10">
        <f t="shared" ref="E19" si="14">C19+D19</f>
        <v>646371.73</v>
      </c>
      <c r="F19" s="10">
        <v>114742.04</v>
      </c>
      <c r="G19" s="10">
        <v>114742.04</v>
      </c>
      <c r="H19" s="10">
        <f t="shared" ref="H19" si="15">E19-F19</f>
        <v>531629.68999999994</v>
      </c>
    </row>
    <row r="20" spans="1:8" x14ac:dyDescent="0.2">
      <c r="A20" s="4"/>
      <c r="B20" s="13" t="s">
        <v>146</v>
      </c>
      <c r="C20" s="10">
        <v>814257.24</v>
      </c>
      <c r="D20" s="10">
        <v>0</v>
      </c>
      <c r="E20" s="10">
        <f t="shared" ref="E20" si="16">C20+D20</f>
        <v>814257.24</v>
      </c>
      <c r="F20" s="10">
        <v>148863.81</v>
      </c>
      <c r="G20" s="10">
        <v>146681.75</v>
      </c>
      <c r="H20" s="10">
        <f t="shared" ref="H20" si="17">E20-F20</f>
        <v>665393.42999999993</v>
      </c>
    </row>
    <row r="21" spans="1:8" x14ac:dyDescent="0.2">
      <c r="A21" s="4"/>
      <c r="B21" s="13" t="s">
        <v>147</v>
      </c>
      <c r="C21" s="10">
        <v>6519950.8600000003</v>
      </c>
      <c r="D21" s="10">
        <v>0</v>
      </c>
      <c r="E21" s="10">
        <f t="shared" ref="E21" si="18">C21+D21</f>
        <v>6519950.8600000003</v>
      </c>
      <c r="F21" s="10">
        <v>95026.17</v>
      </c>
      <c r="G21" s="10">
        <v>93676.7</v>
      </c>
      <c r="H21" s="10">
        <f t="shared" ref="H21" si="19">E21-F21</f>
        <v>6424924.6900000004</v>
      </c>
    </row>
    <row r="22" spans="1:8" x14ac:dyDescent="0.2">
      <c r="A22" s="4"/>
      <c r="B22" s="13" t="s">
        <v>148</v>
      </c>
      <c r="C22" s="10">
        <v>100054415.64</v>
      </c>
      <c r="D22" s="10">
        <v>0</v>
      </c>
      <c r="E22" s="10">
        <f t="shared" ref="E22" si="20">C22+D22</f>
        <v>100054415.64</v>
      </c>
      <c r="F22" s="10">
        <v>22853863.059999999</v>
      </c>
      <c r="G22" s="10">
        <v>22835077.760000002</v>
      </c>
      <c r="H22" s="10">
        <f t="shared" ref="H22" si="21">E22-F22</f>
        <v>77200552.579999998</v>
      </c>
    </row>
    <row r="23" spans="1:8" x14ac:dyDescent="0.2">
      <c r="A23" s="4"/>
      <c r="B23" s="13" t="s">
        <v>149</v>
      </c>
      <c r="C23" s="10">
        <v>2509491.2000000002</v>
      </c>
      <c r="D23" s="10">
        <v>0</v>
      </c>
      <c r="E23" s="10">
        <f t="shared" ref="E23" si="22">C23+D23</f>
        <v>2509491.2000000002</v>
      </c>
      <c r="F23" s="10">
        <v>313282.62</v>
      </c>
      <c r="G23" s="10">
        <v>279788.83</v>
      </c>
      <c r="H23" s="10">
        <f t="shared" ref="H23" si="23">E23-F23</f>
        <v>2196208.58</v>
      </c>
    </row>
    <row r="24" spans="1:8" x14ac:dyDescent="0.2">
      <c r="A24" s="4"/>
      <c r="B24" s="13" t="s">
        <v>150</v>
      </c>
      <c r="C24" s="10">
        <v>3610394.97</v>
      </c>
      <c r="D24" s="10">
        <v>0</v>
      </c>
      <c r="E24" s="10">
        <f t="shared" ref="E24" si="24">C24+D24</f>
        <v>3610394.97</v>
      </c>
      <c r="F24" s="10">
        <v>541328.42000000004</v>
      </c>
      <c r="G24" s="10">
        <v>523288.87</v>
      </c>
      <c r="H24" s="10">
        <f t="shared" ref="H24" si="25">E24-F24</f>
        <v>3069066.5500000003</v>
      </c>
    </row>
    <row r="25" spans="1:8" x14ac:dyDescent="0.2">
      <c r="A25" s="4"/>
      <c r="B25" s="13" t="s">
        <v>151</v>
      </c>
      <c r="C25" s="10">
        <v>2761576.99</v>
      </c>
      <c r="D25" s="10">
        <v>0</v>
      </c>
      <c r="E25" s="10">
        <f t="shared" ref="E25" si="26">C25+D25</f>
        <v>2761576.99</v>
      </c>
      <c r="F25" s="10">
        <v>634335.72</v>
      </c>
      <c r="G25" s="10">
        <v>544101.4</v>
      </c>
      <c r="H25" s="10">
        <f t="shared" ref="H25" si="27">E25-F25</f>
        <v>2127241.2700000005</v>
      </c>
    </row>
    <row r="26" spans="1:8" x14ac:dyDescent="0.2">
      <c r="A26" s="4"/>
      <c r="B26" s="13" t="s">
        <v>152</v>
      </c>
      <c r="C26" s="10">
        <v>108225678.09</v>
      </c>
      <c r="D26" s="10">
        <v>0</v>
      </c>
      <c r="E26" s="10">
        <f t="shared" ref="E26" si="28">C26+D26</f>
        <v>108225678.09</v>
      </c>
      <c r="F26" s="10">
        <v>31239300.52</v>
      </c>
      <c r="G26" s="10">
        <v>31187691.48</v>
      </c>
      <c r="H26" s="10">
        <f t="shared" ref="H26" si="29">E26-F26</f>
        <v>76986377.570000008</v>
      </c>
    </row>
    <row r="27" spans="1:8" x14ac:dyDescent="0.2">
      <c r="A27" s="4"/>
      <c r="B27" s="13" t="s">
        <v>153</v>
      </c>
      <c r="C27" s="10">
        <v>35917632.969999999</v>
      </c>
      <c r="D27" s="10">
        <v>0</v>
      </c>
      <c r="E27" s="10">
        <f t="shared" ref="E27" si="30">C27+D27</f>
        <v>35917632.969999999</v>
      </c>
      <c r="F27" s="10">
        <v>5611277.6200000001</v>
      </c>
      <c r="G27" s="10">
        <v>4577626.22</v>
      </c>
      <c r="H27" s="10">
        <f t="shared" ref="H27" si="31">E27-F27</f>
        <v>30306355.349999998</v>
      </c>
    </row>
    <row r="28" spans="1:8" x14ac:dyDescent="0.2">
      <c r="A28" s="4"/>
      <c r="B28" s="13" t="s">
        <v>154</v>
      </c>
      <c r="C28" s="10">
        <v>4639707.57</v>
      </c>
      <c r="D28" s="10">
        <v>0</v>
      </c>
      <c r="E28" s="10">
        <f t="shared" ref="E28" si="32">C28+D28</f>
        <v>4639707.57</v>
      </c>
      <c r="F28" s="10">
        <v>724977.05</v>
      </c>
      <c r="G28" s="10">
        <v>640159.66</v>
      </c>
      <c r="H28" s="10">
        <f t="shared" ref="H28" si="33">E28-F28</f>
        <v>3914730.5200000005</v>
      </c>
    </row>
    <row r="29" spans="1:8" x14ac:dyDescent="0.2">
      <c r="A29" s="4"/>
      <c r="B29" s="13" t="s">
        <v>155</v>
      </c>
      <c r="C29" s="10">
        <v>2724849.68</v>
      </c>
      <c r="D29" s="10">
        <v>0</v>
      </c>
      <c r="E29" s="10">
        <f t="shared" ref="E29" si="34">C29+D29</f>
        <v>2724849.68</v>
      </c>
      <c r="F29" s="10">
        <v>403274.85</v>
      </c>
      <c r="G29" s="10">
        <v>375759.57</v>
      </c>
      <c r="H29" s="10">
        <f t="shared" ref="H29" si="35">E29-F29</f>
        <v>2321574.83</v>
      </c>
    </row>
    <row r="30" spans="1:8" x14ac:dyDescent="0.2">
      <c r="A30" s="4"/>
      <c r="B30" s="13" t="s">
        <v>156</v>
      </c>
      <c r="C30" s="10">
        <v>2371278.8199999998</v>
      </c>
      <c r="D30" s="10">
        <v>0</v>
      </c>
      <c r="E30" s="10">
        <f t="shared" ref="E30" si="36">C30+D30</f>
        <v>2371278.8199999998</v>
      </c>
      <c r="F30" s="10">
        <v>428713.44</v>
      </c>
      <c r="G30" s="10">
        <v>395773.08</v>
      </c>
      <c r="H30" s="10">
        <f t="shared" ref="H30" si="37">E30-F30</f>
        <v>1942565.38</v>
      </c>
    </row>
    <row r="31" spans="1:8" x14ac:dyDescent="0.2">
      <c r="A31" s="4"/>
      <c r="B31" s="13" t="s">
        <v>157</v>
      </c>
      <c r="C31" s="10">
        <v>810818.72</v>
      </c>
      <c r="D31" s="10">
        <v>0</v>
      </c>
      <c r="E31" s="10">
        <f t="shared" ref="E31" si="38">C31+D31</f>
        <v>810818.72</v>
      </c>
      <c r="F31" s="10">
        <v>121290.72</v>
      </c>
      <c r="G31" s="10">
        <v>121290.72</v>
      </c>
      <c r="H31" s="10">
        <f t="shared" ref="H31" si="39">E31-F31</f>
        <v>689528</v>
      </c>
    </row>
    <row r="32" spans="1:8" x14ac:dyDescent="0.2">
      <c r="A32" s="4"/>
      <c r="B32" s="13" t="s">
        <v>158</v>
      </c>
      <c r="C32" s="10">
        <v>6571899.7699999996</v>
      </c>
      <c r="D32" s="10">
        <v>0</v>
      </c>
      <c r="E32" s="10">
        <f t="shared" ref="E32" si="40">C32+D32</f>
        <v>6571899.7699999996</v>
      </c>
      <c r="F32" s="10">
        <v>1666394.16</v>
      </c>
      <c r="G32" s="10">
        <v>1219366.67</v>
      </c>
      <c r="H32" s="10">
        <f t="shared" ref="H32" si="41">E32-F32</f>
        <v>4905505.6099999994</v>
      </c>
    </row>
    <row r="33" spans="1:8" x14ac:dyDescent="0.2">
      <c r="A33" s="4"/>
      <c r="B33" s="13" t="s">
        <v>159</v>
      </c>
      <c r="C33" s="10">
        <v>3273700.53</v>
      </c>
      <c r="D33" s="10">
        <v>0</v>
      </c>
      <c r="E33" s="10">
        <f t="shared" ref="E33" si="42">C33+D33</f>
        <v>3273700.53</v>
      </c>
      <c r="F33" s="10">
        <v>622763.64</v>
      </c>
      <c r="G33" s="10">
        <v>614613.56000000006</v>
      </c>
      <c r="H33" s="10">
        <f t="shared" ref="H33" si="43">E33-F33</f>
        <v>2650936.8899999997</v>
      </c>
    </row>
    <row r="34" spans="1:8" x14ac:dyDescent="0.2">
      <c r="A34" s="4"/>
      <c r="B34" s="13" t="s">
        <v>160</v>
      </c>
      <c r="C34" s="10">
        <v>42144469.030000001</v>
      </c>
      <c r="D34" s="10">
        <v>0</v>
      </c>
      <c r="E34" s="10">
        <f t="shared" ref="E34" si="44">C34+D34</f>
        <v>42144469.030000001</v>
      </c>
      <c r="F34" s="10">
        <v>10709007.43</v>
      </c>
      <c r="G34" s="10">
        <v>8020833</v>
      </c>
      <c r="H34" s="10">
        <f t="shared" ref="H34" si="45">E34-F34</f>
        <v>31435461.600000001</v>
      </c>
    </row>
    <row r="35" spans="1:8" x14ac:dyDescent="0.2">
      <c r="A35" s="4"/>
      <c r="B35" s="13" t="s">
        <v>161</v>
      </c>
      <c r="C35" s="10">
        <v>8328208.5099999998</v>
      </c>
      <c r="D35" s="10">
        <v>0</v>
      </c>
      <c r="E35" s="10">
        <f t="shared" ref="E35" si="46">C35+D35</f>
        <v>8328208.5099999998</v>
      </c>
      <c r="F35" s="10">
        <v>1152266.6200000001</v>
      </c>
      <c r="G35" s="10">
        <v>1115877.31</v>
      </c>
      <c r="H35" s="10">
        <f t="shared" ref="H35" si="47">E35-F35</f>
        <v>7175941.8899999997</v>
      </c>
    </row>
    <row r="36" spans="1:8" x14ac:dyDescent="0.2">
      <c r="A36" s="4"/>
      <c r="B36" s="13" t="s">
        <v>162</v>
      </c>
      <c r="C36" s="10">
        <v>2875588.24</v>
      </c>
      <c r="D36" s="10">
        <v>0</v>
      </c>
      <c r="E36" s="10">
        <f t="shared" ref="E36" si="48">C36+D36</f>
        <v>2875588.24</v>
      </c>
      <c r="F36" s="10">
        <v>573477.27</v>
      </c>
      <c r="G36" s="10">
        <v>573477.27</v>
      </c>
      <c r="H36" s="10">
        <f t="shared" ref="H36" si="49">E36-F36</f>
        <v>2302110.9700000002</v>
      </c>
    </row>
    <row r="37" spans="1:8" x14ac:dyDescent="0.2">
      <c r="A37" s="4"/>
      <c r="B37" s="13" t="s">
        <v>163</v>
      </c>
      <c r="C37" s="10">
        <v>5795797.4000000004</v>
      </c>
      <c r="D37" s="10">
        <v>0</v>
      </c>
      <c r="E37" s="10">
        <f t="shared" ref="E37" si="50">C37+D37</f>
        <v>5795797.4000000004</v>
      </c>
      <c r="F37" s="10">
        <v>843952.91</v>
      </c>
      <c r="G37" s="10">
        <v>811932.74</v>
      </c>
      <c r="H37" s="10">
        <f t="shared" ref="H37" si="51">E37-F37</f>
        <v>4951844.49</v>
      </c>
    </row>
    <row r="38" spans="1:8" x14ac:dyDescent="0.2">
      <c r="A38" s="4"/>
      <c r="B38" s="13" t="s">
        <v>164</v>
      </c>
      <c r="C38" s="10">
        <v>2889531.94</v>
      </c>
      <c r="D38" s="10">
        <v>0</v>
      </c>
      <c r="E38" s="10">
        <f t="shared" ref="E38" si="52">C38+D38</f>
        <v>2889531.94</v>
      </c>
      <c r="F38" s="10">
        <v>480440.11</v>
      </c>
      <c r="G38" s="10">
        <v>460653.42</v>
      </c>
      <c r="H38" s="10">
        <f t="shared" ref="H38" si="53">E38-F38</f>
        <v>2409091.83</v>
      </c>
    </row>
    <row r="39" spans="1:8" x14ac:dyDescent="0.2">
      <c r="A39" s="4"/>
      <c r="B39" s="13" t="s">
        <v>165</v>
      </c>
      <c r="C39" s="10">
        <v>36861396.049999997</v>
      </c>
      <c r="D39" s="10">
        <v>0</v>
      </c>
      <c r="E39" s="10">
        <f t="shared" ref="E39" si="54">C39+D39</f>
        <v>36861396.049999997</v>
      </c>
      <c r="F39" s="10">
        <v>10175045.720000001</v>
      </c>
      <c r="G39" s="10">
        <v>10163199.76</v>
      </c>
      <c r="H39" s="10">
        <f t="shared" ref="H39" si="55">E39-F39</f>
        <v>26686350.329999998</v>
      </c>
    </row>
    <row r="40" spans="1:8" x14ac:dyDescent="0.2">
      <c r="A40" s="4"/>
      <c r="B40" s="13" t="s">
        <v>166</v>
      </c>
      <c r="C40" s="10">
        <v>2338024.69</v>
      </c>
      <c r="D40" s="10">
        <v>0</v>
      </c>
      <c r="E40" s="10">
        <f t="shared" ref="E40" si="56">C40+D40</f>
        <v>2338024.69</v>
      </c>
      <c r="F40" s="10">
        <v>449281.57</v>
      </c>
      <c r="G40" s="10">
        <v>423366.12</v>
      </c>
      <c r="H40" s="10">
        <f t="shared" ref="H40" si="57">E40-F40</f>
        <v>1888743.1199999999</v>
      </c>
    </row>
    <row r="41" spans="1:8" x14ac:dyDescent="0.2">
      <c r="A41" s="4"/>
      <c r="B41" s="13" t="s">
        <v>167</v>
      </c>
      <c r="C41" s="10">
        <v>1561494.15</v>
      </c>
      <c r="D41" s="10">
        <v>0</v>
      </c>
      <c r="E41" s="10">
        <f t="shared" ref="E41" si="58">C41+D41</f>
        <v>1561494.15</v>
      </c>
      <c r="F41" s="10">
        <v>257219.97</v>
      </c>
      <c r="G41" s="10">
        <v>256855.97</v>
      </c>
      <c r="H41" s="10">
        <f t="shared" ref="H41" si="59">E41-F41</f>
        <v>1304274.18</v>
      </c>
    </row>
    <row r="42" spans="1:8" x14ac:dyDescent="0.2">
      <c r="A42" s="4"/>
      <c r="B42" s="13" t="s">
        <v>168</v>
      </c>
      <c r="C42" s="10">
        <v>1455624.05</v>
      </c>
      <c r="D42" s="10">
        <v>0</v>
      </c>
      <c r="E42" s="10">
        <f t="shared" ref="E42" si="60">C42+D42</f>
        <v>1455624.05</v>
      </c>
      <c r="F42" s="10">
        <v>336268.21</v>
      </c>
      <c r="G42" s="10">
        <v>336000.83</v>
      </c>
      <c r="H42" s="10">
        <f t="shared" ref="H42" si="61">E42-F42</f>
        <v>1119355.8400000001</v>
      </c>
    </row>
    <row r="43" spans="1:8" x14ac:dyDescent="0.2">
      <c r="A43" s="4"/>
      <c r="B43" s="13" t="s">
        <v>169</v>
      </c>
      <c r="C43" s="10">
        <v>4220949.2300000004</v>
      </c>
      <c r="D43" s="10">
        <v>0</v>
      </c>
      <c r="E43" s="10">
        <f t="shared" ref="E43" si="62">C43+D43</f>
        <v>4220949.2300000004</v>
      </c>
      <c r="F43" s="10">
        <v>1506604.97</v>
      </c>
      <c r="G43" s="10">
        <v>734727.29</v>
      </c>
      <c r="H43" s="10">
        <f t="shared" ref="H43" si="63">E43-F43</f>
        <v>2714344.2600000007</v>
      </c>
    </row>
    <row r="44" spans="1:8" x14ac:dyDescent="0.2">
      <c r="A44" s="4"/>
      <c r="B44" s="13" t="s">
        <v>170</v>
      </c>
      <c r="C44" s="10">
        <v>4872969.63</v>
      </c>
      <c r="D44" s="10">
        <v>0</v>
      </c>
      <c r="E44" s="10">
        <f t="shared" ref="E44" si="64">C44+D44</f>
        <v>4872969.63</v>
      </c>
      <c r="F44" s="10">
        <v>797109.07</v>
      </c>
      <c r="G44" s="10">
        <v>769640.73</v>
      </c>
      <c r="H44" s="10">
        <f t="shared" ref="H44" si="65">E44-F44</f>
        <v>4075860.56</v>
      </c>
    </row>
    <row r="45" spans="1:8" x14ac:dyDescent="0.2">
      <c r="A45" s="4"/>
      <c r="B45" s="13" t="s">
        <v>171</v>
      </c>
      <c r="C45" s="10">
        <v>4280020.1900000004</v>
      </c>
      <c r="D45" s="10">
        <v>0</v>
      </c>
      <c r="E45" s="10">
        <f t="shared" ref="E45" si="66">C45+D45</f>
        <v>4280020.1900000004</v>
      </c>
      <c r="F45" s="10">
        <v>415167.67</v>
      </c>
      <c r="G45" s="10">
        <v>406072.9</v>
      </c>
      <c r="H45" s="10">
        <f t="shared" ref="H45" si="67">E45-F45</f>
        <v>3864852.5200000005</v>
      </c>
    </row>
    <row r="46" spans="1:8" x14ac:dyDescent="0.2">
      <c r="A46" s="4"/>
      <c r="B46" s="13" t="s">
        <v>172</v>
      </c>
      <c r="C46" s="10">
        <v>742905.6</v>
      </c>
      <c r="D46" s="10">
        <v>0</v>
      </c>
      <c r="E46" s="10">
        <f t="shared" ref="E46" si="68">C46+D46</f>
        <v>742905.6</v>
      </c>
      <c r="F46" s="10">
        <v>137981.81</v>
      </c>
      <c r="G46" s="10">
        <v>127233.25</v>
      </c>
      <c r="H46" s="10">
        <f t="shared" ref="H46" si="69">E46-F46</f>
        <v>604923.79</v>
      </c>
    </row>
    <row r="47" spans="1:8" x14ac:dyDescent="0.2">
      <c r="A47" s="4"/>
      <c r="B47" s="13" t="s">
        <v>173</v>
      </c>
      <c r="C47" s="10">
        <v>6444137.79</v>
      </c>
      <c r="D47" s="10">
        <v>0</v>
      </c>
      <c r="E47" s="10">
        <f t="shared" ref="E47" si="70">C47+D47</f>
        <v>6444137.79</v>
      </c>
      <c r="F47" s="10">
        <v>511754.9</v>
      </c>
      <c r="G47" s="10">
        <v>476993.38</v>
      </c>
      <c r="H47" s="10">
        <f t="shared" ref="H47" si="71">E47-F47</f>
        <v>5932382.8899999997</v>
      </c>
    </row>
    <row r="48" spans="1:8" x14ac:dyDescent="0.2">
      <c r="A48" s="4"/>
      <c r="B48" s="13" t="s">
        <v>174</v>
      </c>
      <c r="C48" s="10">
        <v>2618360.02</v>
      </c>
      <c r="D48" s="10">
        <v>0</v>
      </c>
      <c r="E48" s="10">
        <f t="shared" ref="E48" si="72">C48+D48</f>
        <v>2618360.02</v>
      </c>
      <c r="F48" s="10">
        <v>483407.27</v>
      </c>
      <c r="G48" s="10">
        <v>463029.11</v>
      </c>
      <c r="H48" s="10">
        <f t="shared" ref="H48" si="73">E48-F48</f>
        <v>2134952.75</v>
      </c>
    </row>
    <row r="49" spans="1:8" x14ac:dyDescent="0.2">
      <c r="A49" s="4"/>
      <c r="B49" s="13" t="s">
        <v>175</v>
      </c>
      <c r="C49" s="10">
        <v>3386012.29</v>
      </c>
      <c r="D49" s="10">
        <v>0</v>
      </c>
      <c r="E49" s="10">
        <f t="shared" ref="E49" si="74">C49+D49</f>
        <v>3386012.29</v>
      </c>
      <c r="F49" s="10">
        <v>527069.12</v>
      </c>
      <c r="G49" s="10">
        <v>463047.4</v>
      </c>
      <c r="H49" s="10">
        <f t="shared" ref="H49" si="75">E49-F49</f>
        <v>2858943.17</v>
      </c>
    </row>
    <row r="50" spans="1:8" x14ac:dyDescent="0.2">
      <c r="A50" s="4"/>
      <c r="B50" s="13" t="s">
        <v>176</v>
      </c>
      <c r="C50" s="10">
        <v>129206711.47</v>
      </c>
      <c r="D50" s="10">
        <v>0</v>
      </c>
      <c r="E50" s="10">
        <f t="shared" ref="E50" si="76">C50+D50</f>
        <v>129206711.47</v>
      </c>
      <c r="F50" s="10">
        <v>23062266.02</v>
      </c>
      <c r="G50" s="10">
        <v>22973855.940000001</v>
      </c>
      <c r="H50" s="10">
        <f t="shared" ref="H50" si="77">E50-F50</f>
        <v>106144445.45</v>
      </c>
    </row>
    <row r="51" spans="1:8" x14ac:dyDescent="0.2">
      <c r="A51" s="4"/>
      <c r="B51" s="13" t="s">
        <v>177</v>
      </c>
      <c r="C51" s="10">
        <v>12178928.369999999</v>
      </c>
      <c r="D51" s="10">
        <v>0</v>
      </c>
      <c r="E51" s="10">
        <f t="shared" ref="E51" si="78">C51+D51</f>
        <v>12178928.369999999</v>
      </c>
      <c r="F51" s="10">
        <v>2860024.74</v>
      </c>
      <c r="G51" s="10">
        <v>2760230.81</v>
      </c>
      <c r="H51" s="10">
        <f t="shared" ref="H51" si="79">E51-F51</f>
        <v>9318903.629999999</v>
      </c>
    </row>
    <row r="52" spans="1:8" x14ac:dyDescent="0.2">
      <c r="A52" s="4"/>
      <c r="B52" s="13" t="s">
        <v>178</v>
      </c>
      <c r="C52" s="10">
        <v>1652423.23</v>
      </c>
      <c r="D52" s="10">
        <v>0</v>
      </c>
      <c r="E52" s="10">
        <f t="shared" ref="E52" si="80">C52+D52</f>
        <v>1652423.23</v>
      </c>
      <c r="F52" s="10">
        <v>127815.96</v>
      </c>
      <c r="G52" s="10">
        <v>123468.43</v>
      </c>
      <c r="H52" s="10">
        <f t="shared" ref="H52" si="81">E52-F52</f>
        <v>1524607.27</v>
      </c>
    </row>
    <row r="53" spans="1:8" x14ac:dyDescent="0.2">
      <c r="A53" s="4"/>
      <c r="B53" s="13" t="s">
        <v>179</v>
      </c>
      <c r="C53" s="10">
        <v>844233.86</v>
      </c>
      <c r="D53" s="10">
        <v>0</v>
      </c>
      <c r="E53" s="10">
        <f t="shared" ref="E53" si="82">C53+D53</f>
        <v>844233.86</v>
      </c>
      <c r="F53" s="10">
        <v>21248.91</v>
      </c>
      <c r="G53" s="10">
        <v>14048.99</v>
      </c>
      <c r="H53" s="10">
        <f t="shared" ref="H53" si="83">E53-F53</f>
        <v>822984.95</v>
      </c>
    </row>
    <row r="54" spans="1:8" x14ac:dyDescent="0.2">
      <c r="A54" s="4"/>
      <c r="B54" s="13" t="s">
        <v>180</v>
      </c>
      <c r="C54" s="10">
        <v>5910901.1500000004</v>
      </c>
      <c r="D54" s="10">
        <v>0</v>
      </c>
      <c r="E54" s="10">
        <f t="shared" ref="E54" si="84">C54+D54</f>
        <v>5910901.1500000004</v>
      </c>
      <c r="F54" s="10">
        <v>1191442.28</v>
      </c>
      <c r="G54" s="10">
        <v>1172272.07</v>
      </c>
      <c r="H54" s="10">
        <f t="shared" ref="H54" si="85">E54-F54</f>
        <v>4719458.87</v>
      </c>
    </row>
    <row r="55" spans="1:8" x14ac:dyDescent="0.2">
      <c r="A55" s="4"/>
      <c r="B55" s="13" t="s">
        <v>181</v>
      </c>
      <c r="C55" s="10">
        <v>2027516.03</v>
      </c>
      <c r="D55" s="10">
        <v>0</v>
      </c>
      <c r="E55" s="10">
        <f t="shared" ref="E55" si="86">C55+D55</f>
        <v>2027516.03</v>
      </c>
      <c r="F55" s="10">
        <v>62665.120000000003</v>
      </c>
      <c r="G55" s="10">
        <v>62665.120000000003</v>
      </c>
      <c r="H55" s="10">
        <f t="shared" ref="H55" si="87">E55-F55</f>
        <v>1964850.91</v>
      </c>
    </row>
    <row r="56" spans="1:8" x14ac:dyDescent="0.2">
      <c r="A56" s="4"/>
      <c r="B56" s="13" t="s">
        <v>182</v>
      </c>
      <c r="C56" s="10">
        <v>1255015.3700000001</v>
      </c>
      <c r="D56" s="10">
        <v>0</v>
      </c>
      <c r="E56" s="10">
        <f t="shared" ref="E56" si="88">C56+D56</f>
        <v>1255015.3700000001</v>
      </c>
      <c r="F56" s="10">
        <v>265640.84999999998</v>
      </c>
      <c r="G56" s="10">
        <v>265640.84999999998</v>
      </c>
      <c r="H56" s="10">
        <f t="shared" ref="H56" si="89">E56-F56</f>
        <v>989374.52000000014</v>
      </c>
    </row>
    <row r="57" spans="1:8" x14ac:dyDescent="0.2">
      <c r="A57" s="4"/>
      <c r="B57" s="13" t="s">
        <v>183</v>
      </c>
      <c r="C57" s="10">
        <v>143210565.91999999</v>
      </c>
      <c r="D57" s="10">
        <v>0</v>
      </c>
      <c r="E57" s="10">
        <f t="shared" ref="E57" si="90">C57+D57</f>
        <v>143210565.91999999</v>
      </c>
      <c r="F57" s="10">
        <v>27288069.600000001</v>
      </c>
      <c r="G57" s="10">
        <v>27140395.07</v>
      </c>
      <c r="H57" s="10">
        <f t="shared" ref="H57" si="91">E57-F57</f>
        <v>115922496.31999999</v>
      </c>
    </row>
    <row r="58" spans="1:8" x14ac:dyDescent="0.2">
      <c r="A58" s="4"/>
      <c r="B58" s="13" t="s">
        <v>184</v>
      </c>
      <c r="C58" s="10">
        <v>3958630.25</v>
      </c>
      <c r="D58" s="10">
        <v>0</v>
      </c>
      <c r="E58" s="10">
        <f t="shared" ref="E58" si="92">C58+D58</f>
        <v>3958630.25</v>
      </c>
      <c r="F58" s="10">
        <v>785603.29</v>
      </c>
      <c r="G58" s="10">
        <v>781876.34</v>
      </c>
      <c r="H58" s="10">
        <f t="shared" ref="H58" si="93">E58-F58</f>
        <v>3173026.96</v>
      </c>
    </row>
    <row r="59" spans="1:8" x14ac:dyDescent="0.2">
      <c r="A59" s="4"/>
      <c r="B59" s="13" t="s">
        <v>185</v>
      </c>
      <c r="C59" s="10">
        <v>1110385.5900000001</v>
      </c>
      <c r="D59" s="10">
        <v>0</v>
      </c>
      <c r="E59" s="10">
        <f t="shared" ref="E59" si="94">C59+D59</f>
        <v>1110385.5900000001</v>
      </c>
      <c r="F59" s="10">
        <v>198992.77</v>
      </c>
      <c r="G59" s="10">
        <v>174923.71</v>
      </c>
      <c r="H59" s="10">
        <f t="shared" ref="H59" si="95">E59-F59</f>
        <v>911392.82000000007</v>
      </c>
    </row>
    <row r="60" spans="1:8" x14ac:dyDescent="0.2">
      <c r="A60" s="4"/>
      <c r="B60" s="13" t="s">
        <v>186</v>
      </c>
      <c r="C60" s="10">
        <v>947833.92</v>
      </c>
      <c r="D60" s="10">
        <v>0</v>
      </c>
      <c r="E60" s="10">
        <f t="shared" ref="E60" si="96">C60+D60</f>
        <v>947833.92</v>
      </c>
      <c r="F60" s="10">
        <v>189079.42</v>
      </c>
      <c r="G60" s="10">
        <v>184600.42</v>
      </c>
      <c r="H60" s="10">
        <f t="shared" ref="H60" si="97">E60-F60</f>
        <v>758754.5</v>
      </c>
    </row>
    <row r="61" spans="1:8" x14ac:dyDescent="0.2">
      <c r="A61" s="4"/>
      <c r="B61" s="13"/>
      <c r="C61" s="10"/>
      <c r="D61" s="10"/>
      <c r="E61" s="10"/>
      <c r="F61" s="10"/>
      <c r="G61" s="10"/>
      <c r="H61" s="10"/>
    </row>
    <row r="62" spans="1:8" x14ac:dyDescent="0.2">
      <c r="A62" s="15"/>
      <c r="B62" s="29" t="s">
        <v>51</v>
      </c>
      <c r="C62" s="38">
        <f t="shared" ref="C62:H62" si="98">SUM(C6:C61)</f>
        <v>768683647.38</v>
      </c>
      <c r="D62" s="38">
        <f t="shared" si="98"/>
        <v>0</v>
      </c>
      <c r="E62" s="38">
        <f t="shared" si="98"/>
        <v>768683647.38</v>
      </c>
      <c r="F62" s="38">
        <f t="shared" si="98"/>
        <v>161086219.73999992</v>
      </c>
      <c r="G62" s="38">
        <f t="shared" si="98"/>
        <v>154664410.44</v>
      </c>
      <c r="H62" s="38">
        <f t="shared" si="98"/>
        <v>607597427.63999999</v>
      </c>
    </row>
    <row r="65" spans="1:8" ht="45" customHeight="1" x14ac:dyDescent="0.2">
      <c r="A65" s="41" t="s">
        <v>126</v>
      </c>
      <c r="B65" s="42"/>
      <c r="C65" s="42"/>
      <c r="D65" s="42"/>
      <c r="E65" s="42"/>
      <c r="F65" s="42"/>
      <c r="G65" s="42"/>
      <c r="H65" s="43"/>
    </row>
    <row r="66" spans="1:8" x14ac:dyDescent="0.2">
      <c r="A66" s="46" t="s">
        <v>52</v>
      </c>
      <c r="B66" s="47"/>
      <c r="C66" s="41" t="s">
        <v>58</v>
      </c>
      <c r="D66" s="42"/>
      <c r="E66" s="42"/>
      <c r="F66" s="42"/>
      <c r="G66" s="43"/>
      <c r="H66" s="44" t="s">
        <v>57</v>
      </c>
    </row>
    <row r="67" spans="1:8" ht="20.399999999999999" x14ac:dyDescent="0.2">
      <c r="A67" s="48"/>
      <c r="B67" s="49"/>
      <c r="C67" s="39" t="s">
        <v>53</v>
      </c>
      <c r="D67" s="39" t="s">
        <v>123</v>
      </c>
      <c r="E67" s="39" t="s">
        <v>54</v>
      </c>
      <c r="F67" s="39" t="s">
        <v>55</v>
      </c>
      <c r="G67" s="39" t="s">
        <v>56</v>
      </c>
      <c r="H67" s="45"/>
    </row>
    <row r="68" spans="1:8" x14ac:dyDescent="0.2">
      <c r="A68" s="50"/>
      <c r="B68" s="51"/>
      <c r="C68" s="40">
        <v>1</v>
      </c>
      <c r="D68" s="40">
        <v>2</v>
      </c>
      <c r="E68" s="40" t="s">
        <v>124</v>
      </c>
      <c r="F68" s="40">
        <v>4</v>
      </c>
      <c r="G68" s="40">
        <v>5</v>
      </c>
      <c r="H68" s="40" t="s">
        <v>125</v>
      </c>
    </row>
    <row r="69" spans="1:8" x14ac:dyDescent="0.2">
      <c r="A69" s="4"/>
      <c r="B69" s="2" t="s">
        <v>8</v>
      </c>
      <c r="C69" s="10">
        <v>0</v>
      </c>
      <c r="D69" s="10">
        <v>0</v>
      </c>
      <c r="E69" s="10">
        <f>C69+D69</f>
        <v>0</v>
      </c>
      <c r="F69" s="10">
        <v>0</v>
      </c>
      <c r="G69" s="10">
        <v>0</v>
      </c>
      <c r="H69" s="10">
        <f>E69-F69</f>
        <v>0</v>
      </c>
    </row>
    <row r="70" spans="1:8" x14ac:dyDescent="0.2">
      <c r="A70" s="4"/>
      <c r="B70" s="2" t="s">
        <v>9</v>
      </c>
      <c r="C70" s="10">
        <v>0</v>
      </c>
      <c r="D70" s="10">
        <v>0</v>
      </c>
      <c r="E70" s="10">
        <f t="shared" ref="E70:E72" si="99">C70+D70</f>
        <v>0</v>
      </c>
      <c r="F70" s="10">
        <v>0</v>
      </c>
      <c r="G70" s="10">
        <v>0</v>
      </c>
      <c r="H70" s="10">
        <f t="shared" ref="H70:H72" si="100">E70-F70</f>
        <v>0</v>
      </c>
    </row>
    <row r="71" spans="1:8" x14ac:dyDescent="0.2">
      <c r="A71" s="4"/>
      <c r="B71" s="2" t="s">
        <v>10</v>
      </c>
      <c r="C71" s="10">
        <v>0</v>
      </c>
      <c r="D71" s="10">
        <v>0</v>
      </c>
      <c r="E71" s="10">
        <f t="shared" si="99"/>
        <v>0</v>
      </c>
      <c r="F71" s="10">
        <v>0</v>
      </c>
      <c r="G71" s="10">
        <v>0</v>
      </c>
      <c r="H71" s="10">
        <f t="shared" si="100"/>
        <v>0</v>
      </c>
    </row>
    <row r="72" spans="1:8" x14ac:dyDescent="0.2">
      <c r="A72" s="4"/>
      <c r="B72" s="2" t="s">
        <v>128</v>
      </c>
      <c r="C72" s="10">
        <v>0</v>
      </c>
      <c r="D72" s="10">
        <v>0</v>
      </c>
      <c r="E72" s="10">
        <f t="shared" si="99"/>
        <v>0</v>
      </c>
      <c r="F72" s="10">
        <v>0</v>
      </c>
      <c r="G72" s="10">
        <v>0</v>
      </c>
      <c r="H72" s="10">
        <f t="shared" si="100"/>
        <v>0</v>
      </c>
    </row>
    <row r="73" spans="1:8" x14ac:dyDescent="0.2">
      <c r="A73" s="15"/>
      <c r="B73" s="29" t="s">
        <v>51</v>
      </c>
      <c r="C73" s="38">
        <f t="shared" ref="C73:H73" si="101">SUM(C69:C72)</f>
        <v>0</v>
      </c>
      <c r="D73" s="38">
        <f t="shared" si="101"/>
        <v>0</v>
      </c>
      <c r="E73" s="38">
        <f t="shared" si="101"/>
        <v>0</v>
      </c>
      <c r="F73" s="38">
        <f t="shared" si="101"/>
        <v>0</v>
      </c>
      <c r="G73" s="38">
        <f t="shared" si="101"/>
        <v>0</v>
      </c>
      <c r="H73" s="38">
        <f t="shared" si="101"/>
        <v>0</v>
      </c>
    </row>
    <row r="76" spans="1:8" ht="45" customHeight="1" x14ac:dyDescent="0.2">
      <c r="A76" s="41" t="s">
        <v>188</v>
      </c>
      <c r="B76" s="42"/>
      <c r="C76" s="42"/>
      <c r="D76" s="42"/>
      <c r="E76" s="42"/>
      <c r="F76" s="42"/>
      <c r="G76" s="42"/>
      <c r="H76" s="43"/>
    </row>
    <row r="77" spans="1:8" x14ac:dyDescent="0.2">
      <c r="A77" s="46" t="s">
        <v>52</v>
      </c>
      <c r="B77" s="47"/>
      <c r="C77" s="41" t="s">
        <v>58</v>
      </c>
      <c r="D77" s="42"/>
      <c r="E77" s="42"/>
      <c r="F77" s="42"/>
      <c r="G77" s="43"/>
      <c r="H77" s="44" t="s">
        <v>57</v>
      </c>
    </row>
    <row r="78" spans="1:8" ht="20.399999999999999" x14ac:dyDescent="0.2">
      <c r="A78" s="48"/>
      <c r="B78" s="49"/>
      <c r="C78" s="39" t="s">
        <v>53</v>
      </c>
      <c r="D78" s="39" t="s">
        <v>123</v>
      </c>
      <c r="E78" s="39" t="s">
        <v>54</v>
      </c>
      <c r="F78" s="39" t="s">
        <v>55</v>
      </c>
      <c r="G78" s="39" t="s">
        <v>56</v>
      </c>
      <c r="H78" s="45"/>
    </row>
    <row r="79" spans="1:8" x14ac:dyDescent="0.2">
      <c r="A79" s="50"/>
      <c r="B79" s="51"/>
      <c r="C79" s="40">
        <v>1</v>
      </c>
      <c r="D79" s="40">
        <v>2</v>
      </c>
      <c r="E79" s="40" t="s">
        <v>124</v>
      </c>
      <c r="F79" s="40">
        <v>4</v>
      </c>
      <c r="G79" s="40">
        <v>5</v>
      </c>
      <c r="H79" s="40" t="s">
        <v>125</v>
      </c>
    </row>
    <row r="80" spans="1:8" x14ac:dyDescent="0.2">
      <c r="A80" s="4"/>
      <c r="B80" s="17" t="s">
        <v>12</v>
      </c>
      <c r="C80" s="10">
        <v>768683647.38</v>
      </c>
      <c r="D80" s="10">
        <v>0</v>
      </c>
      <c r="E80" s="10">
        <f t="shared" ref="E80:E86" si="102">C80+D80</f>
        <v>768683647.38</v>
      </c>
      <c r="F80" s="10">
        <v>161086219.74000001</v>
      </c>
      <c r="G80" s="10">
        <v>154664410.44</v>
      </c>
      <c r="H80" s="10">
        <f t="shared" ref="H80:H86" si="103">E80-F80</f>
        <v>607597427.63999999</v>
      </c>
    </row>
    <row r="81" spans="1:8" x14ac:dyDescent="0.2">
      <c r="A81" s="4"/>
      <c r="B81" s="17" t="s">
        <v>11</v>
      </c>
      <c r="C81" s="10">
        <v>0</v>
      </c>
      <c r="D81" s="10">
        <v>0</v>
      </c>
      <c r="E81" s="10">
        <f t="shared" si="102"/>
        <v>0</v>
      </c>
      <c r="F81" s="10">
        <v>0</v>
      </c>
      <c r="G81" s="10">
        <v>0</v>
      </c>
      <c r="H81" s="10">
        <f t="shared" si="103"/>
        <v>0</v>
      </c>
    </row>
    <row r="82" spans="1:8" x14ac:dyDescent="0.2">
      <c r="A82" s="4"/>
      <c r="B82" s="17" t="s">
        <v>13</v>
      </c>
      <c r="C82" s="10">
        <v>0</v>
      </c>
      <c r="D82" s="10">
        <v>0</v>
      </c>
      <c r="E82" s="10">
        <f t="shared" si="102"/>
        <v>0</v>
      </c>
      <c r="F82" s="10">
        <v>0</v>
      </c>
      <c r="G82" s="10">
        <v>0</v>
      </c>
      <c r="H82" s="10">
        <f t="shared" si="103"/>
        <v>0</v>
      </c>
    </row>
    <row r="83" spans="1:8" x14ac:dyDescent="0.2">
      <c r="A83" s="4"/>
      <c r="B83" s="17" t="s">
        <v>25</v>
      </c>
      <c r="C83" s="10">
        <v>0</v>
      </c>
      <c r="D83" s="10">
        <v>0</v>
      </c>
      <c r="E83" s="10">
        <f t="shared" si="102"/>
        <v>0</v>
      </c>
      <c r="F83" s="10">
        <v>0</v>
      </c>
      <c r="G83" s="10">
        <v>0</v>
      </c>
      <c r="H83" s="10">
        <f t="shared" si="103"/>
        <v>0</v>
      </c>
    </row>
    <row r="84" spans="1:8" ht="11.25" customHeight="1" x14ac:dyDescent="0.2">
      <c r="A84" s="4"/>
      <c r="B84" s="17" t="s">
        <v>26</v>
      </c>
      <c r="C84" s="10">
        <v>0</v>
      </c>
      <c r="D84" s="10">
        <v>0</v>
      </c>
      <c r="E84" s="10">
        <f t="shared" si="102"/>
        <v>0</v>
      </c>
      <c r="F84" s="10">
        <v>0</v>
      </c>
      <c r="G84" s="10">
        <v>0</v>
      </c>
      <c r="H84" s="10">
        <f t="shared" si="103"/>
        <v>0</v>
      </c>
    </row>
    <row r="85" spans="1:8" x14ac:dyDescent="0.2">
      <c r="A85" s="4"/>
      <c r="B85" s="17" t="s">
        <v>33</v>
      </c>
      <c r="C85" s="10">
        <v>0</v>
      </c>
      <c r="D85" s="10">
        <v>0</v>
      </c>
      <c r="E85" s="10">
        <f t="shared" si="102"/>
        <v>0</v>
      </c>
      <c r="F85" s="10">
        <v>0</v>
      </c>
      <c r="G85" s="10">
        <v>0</v>
      </c>
      <c r="H85" s="10">
        <f t="shared" si="103"/>
        <v>0</v>
      </c>
    </row>
    <row r="86" spans="1:8" x14ac:dyDescent="0.2">
      <c r="A86" s="4"/>
      <c r="B86" s="17" t="s">
        <v>14</v>
      </c>
      <c r="C86" s="10">
        <v>0</v>
      </c>
      <c r="D86" s="10">
        <v>0</v>
      </c>
      <c r="E86" s="10">
        <f t="shared" si="102"/>
        <v>0</v>
      </c>
      <c r="F86" s="10">
        <v>0</v>
      </c>
      <c r="G86" s="10">
        <v>0</v>
      </c>
      <c r="H86" s="10">
        <f t="shared" si="103"/>
        <v>0</v>
      </c>
    </row>
    <row r="87" spans="1:8" x14ac:dyDescent="0.2">
      <c r="A87" s="15"/>
      <c r="B87" s="29" t="s">
        <v>51</v>
      </c>
      <c r="C87" s="38">
        <f t="shared" ref="C87:H87" si="104">SUM(C80:C86)</f>
        <v>768683647.38</v>
      </c>
      <c r="D87" s="38">
        <f t="shared" si="104"/>
        <v>0</v>
      </c>
      <c r="E87" s="38">
        <f t="shared" si="104"/>
        <v>768683647.38</v>
      </c>
      <c r="F87" s="38">
        <f t="shared" si="104"/>
        <v>161086219.74000001</v>
      </c>
      <c r="G87" s="38">
        <f t="shared" si="104"/>
        <v>154664410.44</v>
      </c>
      <c r="H87" s="38">
        <f t="shared" si="104"/>
        <v>607597427.63999999</v>
      </c>
    </row>
    <row r="89" spans="1:8" x14ac:dyDescent="0.2">
      <c r="A89" s="1" t="s">
        <v>127</v>
      </c>
    </row>
  </sheetData>
  <sheetProtection formatCells="0" formatColumns="0" formatRows="0" insertRows="0" deleteRows="0" autoFilter="0"/>
  <mergeCells count="12">
    <mergeCell ref="A76:H76"/>
    <mergeCell ref="A77:B79"/>
    <mergeCell ref="C77:G77"/>
    <mergeCell ref="H77:H78"/>
    <mergeCell ref="C66:G66"/>
    <mergeCell ref="H66:H67"/>
    <mergeCell ref="A1:H1"/>
    <mergeCell ref="A2:B4"/>
    <mergeCell ref="A65:H65"/>
    <mergeCell ref="A66:B68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view="pageBreakPreview" topLeftCell="A6" zoomScale="60" zoomScaleNormal="100" workbookViewId="0">
      <selection activeCell="A6" sqref="A6"/>
    </sheetView>
  </sheetViews>
  <sheetFormatPr baseColWidth="10" defaultColWidth="12" defaultRowHeight="10.199999999999999" x14ac:dyDescent="0.2"/>
  <cols>
    <col min="1" max="1" width="1.28515625" style="3" customWidth="1"/>
    <col min="2" max="2" width="79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189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52</v>
      </c>
      <c r="B2" s="56"/>
      <c r="C2" s="52" t="s">
        <v>58</v>
      </c>
      <c r="D2" s="53"/>
      <c r="E2" s="53"/>
      <c r="F2" s="53"/>
      <c r="G2" s="54"/>
      <c r="H2" s="57" t="s">
        <v>57</v>
      </c>
    </row>
    <row r="3" spans="1:8" ht="24.9" customHeight="1" x14ac:dyDescent="0.2">
      <c r="A3" s="58"/>
      <c r="B3" s="59"/>
      <c r="C3" s="60" t="s">
        <v>53</v>
      </c>
      <c r="D3" s="60" t="s">
        <v>123</v>
      </c>
      <c r="E3" s="60" t="s">
        <v>54</v>
      </c>
      <c r="F3" s="60" t="s">
        <v>55</v>
      </c>
      <c r="G3" s="60" t="s">
        <v>56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124</v>
      </c>
      <c r="F4" s="64">
        <v>4</v>
      </c>
      <c r="G4" s="64">
        <v>5</v>
      </c>
      <c r="H4" s="64" t="s">
        <v>125</v>
      </c>
    </row>
    <row r="5" spans="1:8" x14ac:dyDescent="0.2">
      <c r="A5" s="22" t="s">
        <v>15</v>
      </c>
      <c r="B5" s="21"/>
      <c r="C5" s="33">
        <f t="shared" ref="C5:H5" si="0">SUM(C6:C13)</f>
        <v>379601794.44999999</v>
      </c>
      <c r="D5" s="33">
        <f t="shared" si="0"/>
        <v>0</v>
      </c>
      <c r="E5" s="33">
        <f t="shared" si="0"/>
        <v>379601794.44999999</v>
      </c>
      <c r="F5" s="33">
        <f t="shared" si="0"/>
        <v>71691380.200000003</v>
      </c>
      <c r="G5" s="33">
        <f t="shared" si="0"/>
        <v>69261126.320000008</v>
      </c>
      <c r="H5" s="33">
        <f t="shared" si="0"/>
        <v>307910414.25</v>
      </c>
    </row>
    <row r="6" spans="1:8" x14ac:dyDescent="0.2">
      <c r="A6" s="20"/>
      <c r="B6" s="23" t="s">
        <v>41</v>
      </c>
      <c r="C6" s="10">
        <v>1418703.9</v>
      </c>
      <c r="D6" s="10">
        <v>0</v>
      </c>
      <c r="E6" s="10">
        <f>C6+D6</f>
        <v>1418703.9</v>
      </c>
      <c r="F6" s="10">
        <v>235257.75</v>
      </c>
      <c r="G6" s="10">
        <v>210569.05</v>
      </c>
      <c r="H6" s="10">
        <f>E6-F6</f>
        <v>1183446.1499999999</v>
      </c>
    </row>
    <row r="7" spans="1:8" x14ac:dyDescent="0.2">
      <c r="A7" s="20"/>
      <c r="B7" s="23" t="s">
        <v>16</v>
      </c>
      <c r="C7" s="10">
        <v>7632425.8799999999</v>
      </c>
      <c r="D7" s="10">
        <v>0</v>
      </c>
      <c r="E7" s="10">
        <f t="shared" ref="E7:E13" si="1">C7+D7</f>
        <v>7632425.8799999999</v>
      </c>
      <c r="F7" s="10">
        <v>192835.28</v>
      </c>
      <c r="G7" s="10">
        <v>189647.21</v>
      </c>
      <c r="H7" s="10">
        <f t="shared" ref="H7:H13" si="2">E7-F7</f>
        <v>7439590.5999999996</v>
      </c>
    </row>
    <row r="8" spans="1:8" x14ac:dyDescent="0.2">
      <c r="A8" s="20"/>
      <c r="B8" s="23" t="s">
        <v>129</v>
      </c>
      <c r="C8" s="10">
        <v>46790019.219999999</v>
      </c>
      <c r="D8" s="10">
        <v>0</v>
      </c>
      <c r="E8" s="10">
        <f t="shared" si="1"/>
        <v>46790019.219999999</v>
      </c>
      <c r="F8" s="10">
        <v>9530195.0600000005</v>
      </c>
      <c r="G8" s="10">
        <v>9156123.7200000007</v>
      </c>
      <c r="H8" s="10">
        <f t="shared" si="2"/>
        <v>37259824.159999996</v>
      </c>
    </row>
    <row r="9" spans="1:8" x14ac:dyDescent="0.2">
      <c r="A9" s="20"/>
      <c r="B9" s="23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20"/>
      <c r="B10" s="23" t="s">
        <v>22</v>
      </c>
      <c r="C10" s="10">
        <v>114842826.02</v>
      </c>
      <c r="D10" s="10">
        <v>0</v>
      </c>
      <c r="E10" s="10">
        <f t="shared" si="1"/>
        <v>114842826.02</v>
      </c>
      <c r="F10" s="10">
        <v>25296088.829999998</v>
      </c>
      <c r="G10" s="10">
        <v>25075080.23</v>
      </c>
      <c r="H10" s="10">
        <f t="shared" si="2"/>
        <v>89546737.189999998</v>
      </c>
    </row>
    <row r="11" spans="1:8" x14ac:dyDescent="0.2">
      <c r="A11" s="20"/>
      <c r="B11" s="23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20"/>
      <c r="B12" s="23" t="s">
        <v>42</v>
      </c>
      <c r="C12" s="10">
        <v>153375729.47999999</v>
      </c>
      <c r="D12" s="10">
        <v>0</v>
      </c>
      <c r="E12" s="10">
        <f t="shared" si="1"/>
        <v>153375729.47999999</v>
      </c>
      <c r="F12" s="10">
        <v>27591103.879999999</v>
      </c>
      <c r="G12" s="10">
        <v>27372182.210000001</v>
      </c>
      <c r="H12" s="10">
        <f t="shared" si="2"/>
        <v>125784625.59999999</v>
      </c>
    </row>
    <row r="13" spans="1:8" x14ac:dyDescent="0.2">
      <c r="A13" s="20"/>
      <c r="B13" s="23" t="s">
        <v>18</v>
      </c>
      <c r="C13" s="10">
        <v>55542089.950000003</v>
      </c>
      <c r="D13" s="10">
        <v>0</v>
      </c>
      <c r="E13" s="10">
        <f t="shared" si="1"/>
        <v>55542089.950000003</v>
      </c>
      <c r="F13" s="10">
        <v>8845899.4000000004</v>
      </c>
      <c r="G13" s="10">
        <v>7257523.9000000004</v>
      </c>
      <c r="H13" s="10">
        <f t="shared" si="2"/>
        <v>46696190.550000004</v>
      </c>
    </row>
    <row r="14" spans="1:8" x14ac:dyDescent="0.2">
      <c r="A14" s="22" t="s">
        <v>19</v>
      </c>
      <c r="B14" s="24"/>
      <c r="C14" s="33">
        <f t="shared" ref="C14:H14" si="3">SUM(C15:C21)</f>
        <v>276635225.61000001</v>
      </c>
      <c r="D14" s="33">
        <f t="shared" si="3"/>
        <v>0</v>
      </c>
      <c r="E14" s="33">
        <f t="shared" si="3"/>
        <v>276635225.61000001</v>
      </c>
      <c r="F14" s="33">
        <f t="shared" si="3"/>
        <v>56648934.049999997</v>
      </c>
      <c r="G14" s="33">
        <f t="shared" si="3"/>
        <v>53480865.350000001</v>
      </c>
      <c r="H14" s="33">
        <f t="shared" si="3"/>
        <v>219986291.55999997</v>
      </c>
    </row>
    <row r="15" spans="1:8" x14ac:dyDescent="0.2">
      <c r="A15" s="20"/>
      <c r="B15" s="23" t="s">
        <v>43</v>
      </c>
      <c r="C15" s="10">
        <v>1561494.15</v>
      </c>
      <c r="D15" s="10">
        <v>0</v>
      </c>
      <c r="E15" s="10">
        <f>C15+D15</f>
        <v>1561494.15</v>
      </c>
      <c r="F15" s="10">
        <v>257219.97</v>
      </c>
      <c r="G15" s="10">
        <v>256855.97</v>
      </c>
      <c r="H15" s="10">
        <f t="shared" ref="H15:H21" si="4">E15-F15</f>
        <v>1304274.18</v>
      </c>
    </row>
    <row r="16" spans="1:8" x14ac:dyDescent="0.2">
      <c r="A16" s="20"/>
      <c r="B16" s="23" t="s">
        <v>27</v>
      </c>
      <c r="C16" s="10">
        <v>261987001.84999999</v>
      </c>
      <c r="D16" s="10">
        <v>0</v>
      </c>
      <c r="E16" s="10">
        <f t="shared" ref="E16:E21" si="5">C16+D16</f>
        <v>261987001.84999999</v>
      </c>
      <c r="F16" s="10">
        <v>54481410.600000001</v>
      </c>
      <c r="G16" s="10">
        <v>51461415.359999999</v>
      </c>
      <c r="H16" s="10">
        <f t="shared" si="4"/>
        <v>207505591.25</v>
      </c>
    </row>
    <row r="17" spans="1:8" x14ac:dyDescent="0.2">
      <c r="A17" s="20"/>
      <c r="B17" s="23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20"/>
      <c r="B18" s="23" t="s">
        <v>44</v>
      </c>
      <c r="C18" s="10">
        <v>6004372.3099999996</v>
      </c>
      <c r="D18" s="10">
        <v>0</v>
      </c>
      <c r="E18" s="10">
        <f t="shared" si="5"/>
        <v>6004372.3099999996</v>
      </c>
      <c r="F18" s="10">
        <v>1010476.39</v>
      </c>
      <c r="G18" s="10">
        <v>926076.51</v>
      </c>
      <c r="H18" s="10">
        <f t="shared" si="4"/>
        <v>4993895.92</v>
      </c>
    </row>
    <row r="19" spans="1:8" x14ac:dyDescent="0.2">
      <c r="A19" s="20"/>
      <c r="B19" s="23" t="s">
        <v>45</v>
      </c>
      <c r="C19" s="10">
        <v>5024137.79</v>
      </c>
      <c r="D19" s="10">
        <v>0</v>
      </c>
      <c r="E19" s="10">
        <f t="shared" si="5"/>
        <v>5024137.79</v>
      </c>
      <c r="F19" s="10">
        <v>511754.9</v>
      </c>
      <c r="G19" s="10">
        <v>476993.38</v>
      </c>
      <c r="H19" s="10">
        <f t="shared" si="4"/>
        <v>4512382.8899999997</v>
      </c>
    </row>
    <row r="20" spans="1:8" x14ac:dyDescent="0.2">
      <c r="A20" s="20"/>
      <c r="B20" s="23" t="s">
        <v>46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4"/>
        <v>0</v>
      </c>
    </row>
    <row r="21" spans="1:8" x14ac:dyDescent="0.2">
      <c r="A21" s="20"/>
      <c r="B21" s="23" t="s">
        <v>4</v>
      </c>
      <c r="C21" s="10">
        <v>2058219.51</v>
      </c>
      <c r="D21" s="10">
        <v>0</v>
      </c>
      <c r="E21" s="10">
        <f t="shared" si="5"/>
        <v>2058219.51</v>
      </c>
      <c r="F21" s="10">
        <v>388072.19</v>
      </c>
      <c r="G21" s="10">
        <v>359524.13</v>
      </c>
      <c r="H21" s="10">
        <f t="shared" si="4"/>
        <v>1670147.32</v>
      </c>
    </row>
    <row r="22" spans="1:8" x14ac:dyDescent="0.2">
      <c r="A22" s="22" t="s">
        <v>47</v>
      </c>
      <c r="B22" s="24"/>
      <c r="C22" s="33">
        <f t="shared" ref="C22:H22" si="6">SUM(C23:C31)</f>
        <v>112446627.31999999</v>
      </c>
      <c r="D22" s="33">
        <f t="shared" si="6"/>
        <v>0</v>
      </c>
      <c r="E22" s="33">
        <f t="shared" si="6"/>
        <v>112446627.31999999</v>
      </c>
      <c r="F22" s="33">
        <f t="shared" si="6"/>
        <v>32745905.489999998</v>
      </c>
      <c r="G22" s="33">
        <f t="shared" si="6"/>
        <v>31922418.77</v>
      </c>
      <c r="H22" s="33">
        <f t="shared" si="6"/>
        <v>79700721.829999998</v>
      </c>
    </row>
    <row r="23" spans="1:8" x14ac:dyDescent="0.2">
      <c r="A23" s="20"/>
      <c r="B23" s="23" t="s">
        <v>28</v>
      </c>
      <c r="C23" s="10">
        <v>112446627.31999999</v>
      </c>
      <c r="D23" s="10">
        <v>0</v>
      </c>
      <c r="E23" s="10">
        <f>C23+D23</f>
        <v>112446627.31999999</v>
      </c>
      <c r="F23" s="10">
        <v>32745905.489999998</v>
      </c>
      <c r="G23" s="10">
        <v>31922418.77</v>
      </c>
      <c r="H23" s="10">
        <f t="shared" ref="H23:H31" si="7">E23-F23</f>
        <v>79700721.829999998</v>
      </c>
    </row>
    <row r="24" spans="1:8" x14ac:dyDescent="0.2">
      <c r="A24" s="20"/>
      <c r="B24" s="23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20"/>
      <c r="B25" s="23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20"/>
      <c r="B26" s="23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20"/>
      <c r="B27" s="23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20"/>
      <c r="B28" s="23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20"/>
      <c r="B29" s="23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20"/>
      <c r="B30" s="23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20"/>
      <c r="B31" s="23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2" t="s">
        <v>31</v>
      </c>
      <c r="B32" s="24"/>
      <c r="C32" s="33">
        <f t="shared" ref="C32:H32" si="9">SUM(C33:C36)</f>
        <v>0</v>
      </c>
      <c r="D32" s="33">
        <f t="shared" si="9"/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</row>
    <row r="33" spans="1:8" x14ac:dyDescent="0.2">
      <c r="A33" s="20"/>
      <c r="B33" s="23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20"/>
      <c r="B34" s="23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20"/>
      <c r="B35" s="23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20"/>
      <c r="B36" s="23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5"/>
      <c r="B37" s="29" t="s">
        <v>51</v>
      </c>
      <c r="C37" s="38">
        <f t="shared" ref="C37:H37" si="12">SUM(C32+C22+C14+C5)</f>
        <v>768683647.38</v>
      </c>
      <c r="D37" s="38">
        <f t="shared" si="12"/>
        <v>0</v>
      </c>
      <c r="E37" s="38">
        <f t="shared" si="12"/>
        <v>768683647.38</v>
      </c>
      <c r="F37" s="38">
        <f t="shared" si="12"/>
        <v>161086219.74000001</v>
      </c>
      <c r="G37" s="38">
        <f t="shared" si="12"/>
        <v>154664410.44</v>
      </c>
      <c r="H37" s="38">
        <f t="shared" si="12"/>
        <v>607597427.63999999</v>
      </c>
    </row>
    <row r="38" spans="1:8" x14ac:dyDescent="0.2">
      <c r="A38" s="19"/>
      <c r="B38" s="19"/>
      <c r="C38" s="19"/>
      <c r="D38" s="19"/>
      <c r="E38" s="19"/>
      <c r="F38" s="19"/>
      <c r="G38" s="19"/>
      <c r="H38" s="19"/>
    </row>
    <row r="39" spans="1:8" x14ac:dyDescent="0.2">
      <c r="A39" s="19" t="s">
        <v>127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19"/>
      <c r="B40" s="19"/>
      <c r="C40" s="19"/>
      <c r="D40" s="19"/>
      <c r="E40" s="19"/>
      <c r="F40" s="19"/>
      <c r="G40" s="19"/>
      <c r="H40" s="1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2022-04-27T18:31:54Z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